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unitedhousingconnections-my.sharepoint.com/personal/nrivera_uhcsc_org/Documents/Committees/Grants Committee/Performance Monitoring Tool/"/>
    </mc:Choice>
  </mc:AlternateContent>
  <xr:revisionPtr revIDLastSave="364" documentId="8_{86B28A41-614F-46F1-AAE3-6EEC26366D75}" xr6:coauthVersionLast="47" xr6:coauthVersionMax="47" xr10:uidLastSave="{63E7145D-DE13-47E8-A128-30B3163EA876}"/>
  <bookViews>
    <workbookView xWindow="-120" yWindow="-120" windowWidth="29040" windowHeight="15840" xr2:uid="{F8342BB9-F10C-4572-8D90-4AC6C71A57A8}"/>
  </bookViews>
  <sheets>
    <sheet name="PSH Performance Monitoring" sheetId="1" r:id="rId1"/>
    <sheet name="RRH &amp; TH"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H63" i="1"/>
  <c r="H75" i="1"/>
  <c r="F13" i="2"/>
  <c r="H76" i="2"/>
  <c r="H64" i="2"/>
  <c r="H28" i="2"/>
  <c r="E34" i="2"/>
  <c r="F31" i="2" s="1"/>
  <c r="E33" i="1"/>
  <c r="F30" i="1" s="1"/>
  <c r="F12" i="1"/>
  <c r="F34" i="1"/>
  <c r="I76" i="2" l="1"/>
  <c r="G12" i="2" s="1"/>
  <c r="H71" i="2"/>
  <c r="H67" i="2"/>
  <c r="F67" i="2"/>
  <c r="I64" i="2"/>
  <c r="G11" i="2" s="1"/>
  <c r="F55" i="2"/>
  <c r="F52" i="2"/>
  <c r="F50" i="2"/>
  <c r="F48" i="2"/>
  <c r="F43" i="2"/>
  <c r="H42" i="2"/>
  <c r="H40" i="2"/>
  <c r="F35" i="2"/>
  <c r="I28" i="2"/>
  <c r="G10" i="2" s="1"/>
  <c r="H27" i="2"/>
  <c r="H26" i="2"/>
  <c r="F24" i="2"/>
  <c r="F22" i="2"/>
  <c r="G13" i="2" l="1"/>
  <c r="G14" i="2" l="1"/>
  <c r="I75" i="1" l="1"/>
  <c r="G11" i="1" s="1"/>
  <c r="H70" i="1"/>
  <c r="H66" i="1"/>
  <c r="F66" i="1"/>
  <c r="I63" i="1"/>
  <c r="G10" i="1" s="1"/>
  <c r="F54" i="1"/>
  <c r="F51" i="1"/>
  <c r="F49" i="1"/>
  <c r="F47" i="1"/>
  <c r="F42" i="1"/>
  <c r="H41" i="1"/>
  <c r="H40" i="1"/>
  <c r="H39" i="1"/>
  <c r="I27" i="1"/>
  <c r="G9" i="1" s="1"/>
  <c r="H26" i="1"/>
  <c r="H25" i="1"/>
  <c r="F23" i="1"/>
  <c r="F21" i="1"/>
  <c r="G12" i="1" l="1"/>
  <c r="G13" i="1" l="1"/>
</calcChain>
</file>

<file path=xl/sharedStrings.xml><?xml version="1.0" encoding="utf-8"?>
<sst xmlns="http://schemas.openxmlformats.org/spreadsheetml/2006/main" count="402" uniqueCount="192">
  <si>
    <t xml:space="preserve"> #</t>
  </si>
  <si>
    <t>Overview</t>
  </si>
  <si>
    <t>Where to find information</t>
  </si>
  <si>
    <t>Formula Information</t>
  </si>
  <si>
    <t>DATA</t>
  </si>
  <si>
    <t>Scoring Criteria</t>
  </si>
  <si>
    <t>Max Pts</t>
  </si>
  <si>
    <t>SCORE</t>
  </si>
  <si>
    <t xml:space="preserve">Upstate CoC
Permanent Supportive Housing (PSH) CoC Project 
Annual Performance Monitoring 
</t>
  </si>
  <si>
    <t>AGENCY NAME:</t>
  </si>
  <si>
    <t>PROJECT NAME:</t>
  </si>
  <si>
    <t>COMPONENT TYPE</t>
  </si>
  <si>
    <t>PSH-Leasing</t>
  </si>
  <si>
    <t>FIRST TIME RENEWALS ONLY: NUMBER OF QUARTERS  THE PROJECT HAS OPERATED</t>
  </si>
  <si>
    <t>REPORTING PERIOD:</t>
  </si>
  <si>
    <t>Scorecard Summary</t>
  </si>
  <si>
    <t>Rating Category</t>
  </si>
  <si>
    <t xml:space="preserve">Maximum Points </t>
  </si>
  <si>
    <r>
      <t xml:space="preserve">Project Score
</t>
    </r>
    <r>
      <rPr>
        <i/>
        <sz val="9"/>
        <color indexed="8"/>
        <rFont val="Calibri"/>
        <family val="2"/>
      </rPr>
      <t>(This section auto-populates as card is completed)</t>
    </r>
  </si>
  <si>
    <t>1. HMIS Data Quality</t>
  </si>
  <si>
    <t xml:space="preserve">2. Project Performance </t>
  </si>
  <si>
    <t xml:space="preserve">3. Grant Management </t>
  </si>
  <si>
    <t>Total Points</t>
  </si>
  <si>
    <t>Score Adjusted to 100 pts. Scale</t>
  </si>
  <si>
    <t xml:space="preserve"> 1: HMIS (Or Comparable Database) Data Quality</t>
  </si>
  <si>
    <t>1. Overview of HMIS (Or Comparable Database) Data Quality 
► HMIS participation and data quality are priorities for both the Upstate CoC and the U.S. Department of Housing and Urban Development (HUD). Accurate, complete, and timely data is crucial to determine how projects are contributing to ending homelessness.
► High quality data is the key to understanding what projects are doing, and how project management, Upstate CoC, and HUD can make decisions about the project.</t>
  </si>
  <si>
    <r>
      <rPr>
        <b/>
        <sz val="9"/>
        <color indexed="8"/>
        <rFont val="Calibri"/>
        <family val="2"/>
      </rPr>
      <t xml:space="preserve">Data Quality
</t>
    </r>
    <r>
      <rPr>
        <sz val="9"/>
        <color theme="1"/>
        <rFont val="Calibri"/>
        <family val="2"/>
        <scheme val="minor"/>
      </rPr>
      <t>The CoC is monitored by HUD for Data Quality, including completeness.</t>
    </r>
    <r>
      <rPr>
        <b/>
        <sz val="9"/>
        <color indexed="8"/>
        <rFont val="Calibri"/>
        <family val="2"/>
      </rPr>
      <t xml:space="preserve"> 
</t>
    </r>
    <r>
      <rPr>
        <i/>
        <sz val="9"/>
        <color indexed="8"/>
        <rFont val="Calibri"/>
        <family val="2"/>
      </rPr>
      <t>Does the Project have any Universal Data Element with an error rate greater than 5% ?</t>
    </r>
  </si>
  <si>
    <r>
      <rPr>
        <i/>
        <sz val="9"/>
        <color theme="1"/>
        <rFont val="Calibri"/>
        <family val="2"/>
        <scheme val="minor"/>
      </rPr>
      <t xml:space="preserve">Error Rate </t>
    </r>
    <r>
      <rPr>
        <sz val="9"/>
        <color theme="1"/>
        <rFont val="Calibri"/>
        <family val="2"/>
        <scheme val="minor"/>
      </rPr>
      <t xml:space="preserve">
• &lt;2% → 5 pts  
•  2 &lt; 5% → 3 pts  
• &gt; 5.1% → 0 pts
</t>
    </r>
  </si>
  <si>
    <r>
      <rPr>
        <b/>
        <sz val="9"/>
        <color indexed="8"/>
        <rFont val="Calibri"/>
        <family val="2"/>
      </rPr>
      <t xml:space="preserve">Data Quality
</t>
    </r>
    <r>
      <rPr>
        <sz val="9"/>
        <color theme="1"/>
        <rFont val="Calibri"/>
        <family val="2"/>
        <scheme val="minor"/>
      </rPr>
      <t>The CoC is monitored by HUD for Data Quality, including completeness.</t>
    </r>
    <r>
      <rPr>
        <b/>
        <sz val="9"/>
        <color indexed="8"/>
        <rFont val="Calibri"/>
        <family val="2"/>
      </rPr>
      <t xml:space="preserve"> 
</t>
    </r>
    <r>
      <rPr>
        <i/>
        <sz val="9"/>
        <color indexed="8"/>
        <rFont val="Calibri"/>
        <family val="2"/>
      </rPr>
      <t>Does the Project have any Income and Sources information with an error rate greater than 5% ?</t>
    </r>
  </si>
  <si>
    <t xml:space="preserve">Attach Sage APR Upload
Review the data in the "% of Error Rate" column of Q06c.
Enter the highest number that appears in these columns in cell F20.
</t>
  </si>
  <si>
    <t>N/A</t>
  </si>
  <si>
    <r>
      <rPr>
        <i/>
        <sz val="9"/>
        <color theme="1"/>
        <rFont val="Calibri"/>
        <family val="2"/>
        <scheme val="minor"/>
      </rPr>
      <t>Data Completeness Score</t>
    </r>
    <r>
      <rPr>
        <sz val="9"/>
        <color theme="1"/>
        <rFont val="Calibri"/>
        <family val="2"/>
        <scheme val="minor"/>
      </rPr>
      <t xml:space="preserve">
• &gt;=95.5% → 6 pts  
• 90% - 95.4% → 3 pts  
•  &lt;90% → 0 pts  
</t>
    </r>
  </si>
  <si>
    <t>1.4.1</t>
  </si>
  <si>
    <r>
      <rPr>
        <b/>
        <sz val="9"/>
        <rFont val="Calibri"/>
        <family val="2"/>
      </rPr>
      <t>Data Timeliness at Entry -</t>
    </r>
    <r>
      <rPr>
        <sz val="9"/>
        <rFont val="Calibri"/>
        <family val="2"/>
      </rPr>
      <t xml:space="preserve"> CoC Funded agencies are required to input client information no more than 3 days after a participant enters the project.</t>
    </r>
  </si>
  <si>
    <t>Attach Sage APR Upload.  Review Q06e: Data Quality Timeliness.  Enter the number of project start records &gt;3 Days</t>
  </si>
  <si>
    <t>Number of Entries completed between 0 and 3 days</t>
  </si>
  <si>
    <r>
      <t xml:space="preserve">Timeliness of Entry Assessments: 
</t>
    </r>
    <r>
      <rPr>
        <sz val="9"/>
        <rFont val="Calibri"/>
        <family val="2"/>
      </rPr>
      <t>100% -&gt; 4 pts, 
80% to 99% -&gt; 2 pts, 
&lt;80% -&gt; 0pt</t>
    </r>
  </si>
  <si>
    <t>Number of Entries completed &gt; 3 Days</t>
  </si>
  <si>
    <t>1.4.2</t>
  </si>
  <si>
    <r>
      <rPr>
        <b/>
        <sz val="9"/>
        <rFont val="Calibri"/>
        <family val="2"/>
      </rPr>
      <t>Data Timeliness at Exit -</t>
    </r>
    <r>
      <rPr>
        <sz val="9"/>
        <rFont val="Calibri"/>
        <family val="2"/>
      </rPr>
      <t xml:space="preserve"> CoC Funded agencies are required to input client information no more than 3 days after a participant exits the project.</t>
    </r>
  </si>
  <si>
    <t>Attach Sage APR Upload.  Review Q06e: Data Quality Timeliness.  Enter the number of project Exit records &gt;3 Days</t>
  </si>
  <si>
    <t>Number of Exits completed between 0 and 3 days</t>
  </si>
  <si>
    <r>
      <t xml:space="preserve">Timeliness of Exit Assessments: 
</t>
    </r>
    <r>
      <rPr>
        <sz val="9"/>
        <rFont val="Calibri"/>
        <family val="2"/>
      </rPr>
      <t>100% -&gt; 4 pts, 
80% to 99% -&gt; 2 pts, 
&lt;80% -&gt; 0pt</t>
    </r>
  </si>
  <si>
    <t>Number of Exits completed &gt; 3 Days</t>
  </si>
  <si>
    <r>
      <rPr>
        <b/>
        <sz val="9"/>
        <rFont val="Calibri"/>
        <family val="2"/>
      </rPr>
      <t>HMIS Monitoring</t>
    </r>
    <r>
      <rPr>
        <sz val="9"/>
        <rFont val="Calibri"/>
        <family val="2"/>
      </rPr>
      <t xml:space="preserve">
Recently the state HMIS Committee, made up of each CoC System Administrators approved an HMIS Monitoring Checklist designed to assess HMIS agencies are taking the necessary precautions to ensure that client data is secure and protected at all times. 
</t>
    </r>
  </si>
  <si>
    <t>HMIS System Administrators will be conducting Monitoring Assessments and provide verification of pass or fail for this section.</t>
  </si>
  <si>
    <r>
      <rPr>
        <i/>
        <sz val="9"/>
        <color indexed="8"/>
        <rFont val="Calibri"/>
        <family val="2"/>
      </rPr>
      <t>HMIS Monitoring Checklist</t>
    </r>
    <r>
      <rPr>
        <sz val="9"/>
        <color theme="1"/>
        <rFont val="Calibri"/>
        <family val="2"/>
        <scheme val="minor"/>
      </rPr>
      <t xml:space="preserve">
• Pass→ 3 pts  
• Fail → 0 pts  
</t>
    </r>
  </si>
  <si>
    <r>
      <t xml:space="preserve">Attendance at Required HMIS Trainings and Events  
</t>
    </r>
    <r>
      <rPr>
        <sz val="9"/>
        <rFont val="Calibri"/>
        <family val="2"/>
      </rPr>
      <t xml:space="preserve">CoC Program-funded Agencies are required to participate in required trainings and CoC-wide HMIS events.                                             
</t>
    </r>
    <r>
      <rPr>
        <i/>
        <sz val="9"/>
        <rFont val="Calibri"/>
        <family val="2"/>
      </rPr>
      <t>Did the Agency have a representative attend the required HMIS trainings and events held during the past year?</t>
    </r>
  </si>
  <si>
    <t xml:space="preserve">This information will be provided by the HMIS System Administrator for the Upstate CoC.
</t>
  </si>
  <si>
    <t>Participation in required HMIS Trainings and Events
• All trainings and events attended → 3 pts  
• Some trainings and events attended → 1 pts  
• No trainings and events attended → 0 pts</t>
  </si>
  <si>
    <t>Total HMIS Data Quality</t>
  </si>
  <si>
    <t>2: Project Performance</t>
  </si>
  <si>
    <t xml:space="preserve">2: Overview of Project Performance 
► Achieving project outcomes provides a benchmark for how well projects help to end homelessness.
► Assessing and monitoring project outcomes is necessary to understand a project's rate of success and their contribution toward meeting CoC-wide performance goals.  </t>
  </si>
  <si>
    <r>
      <rPr>
        <b/>
        <sz val="9"/>
        <color indexed="8"/>
        <rFont val="Calibri"/>
        <family val="2"/>
      </rPr>
      <t>Successful Maintenance of/Housing Placement from PSH</t>
    </r>
    <r>
      <rPr>
        <sz val="9"/>
        <color theme="1"/>
        <rFont val="Calibri"/>
        <family val="2"/>
        <scheme val="minor"/>
      </rPr>
      <t xml:space="preserve">
Successful housing outcomes are one of the most important measures of project success, as permanent housing is what ends a person's experience of  homelessness.
</t>
    </r>
    <r>
      <rPr>
        <i/>
        <sz val="9"/>
        <color indexed="8"/>
        <rFont val="Calibri"/>
        <family val="2"/>
      </rPr>
      <t>What is the percentage of persons that maintained their housing or exited to a permanent housing destination?</t>
    </r>
  </si>
  <si>
    <t>Attach Sage APR Upload
Enter the numbers found in the locations described in column 
The calculation will be performed automatically.</t>
  </si>
  <si>
    <t>Total Number of Persons served (Q05a, Row 1)</t>
  </si>
  <si>
    <r>
      <rPr>
        <i/>
        <sz val="9"/>
        <color indexed="8"/>
        <rFont val="Calibri"/>
        <family val="2"/>
      </rPr>
      <t>Successful Housing Placement from PSH</t>
    </r>
    <r>
      <rPr>
        <sz val="9"/>
        <color indexed="8"/>
        <rFont val="Calibri"/>
        <family val="2"/>
      </rPr>
      <t xml:space="preserve">
• 94-100 % → 9 pts  
• 87-93 % → 6 pts  
• 80-86 % → 3 pts
• &lt;80 % → 0 pts
</t>
    </r>
  </si>
  <si>
    <t>2.1a</t>
  </si>
  <si>
    <r>
      <rPr>
        <b/>
        <sz val="9"/>
        <rFont val="Calibri"/>
        <family val="2"/>
      </rPr>
      <t>Rapid Placement into Permanent Housing.</t>
    </r>
    <r>
      <rPr>
        <sz val="9"/>
        <rFont val="Calibri"/>
        <family val="2"/>
      </rPr>
      <t xml:space="preserve">
A well-functioning Housing Crisis Response System moves households from Homelessness to Permanent Housing as swiftly as possible.
</t>
    </r>
    <r>
      <rPr>
        <i/>
        <sz val="9"/>
        <rFont val="Calibri"/>
        <family val="2"/>
      </rPr>
      <t xml:space="preserve">Are the majority of participants placed into permanent housing within 30 days of project entry? </t>
    </r>
  </si>
  <si>
    <t xml:space="preserve">Attach Sage APR Upload 
Enter the numbers found in the locations described in column D. The calculation will be performed automatically. </t>
  </si>
  <si>
    <t>Total (Q22c Row 10, Column 1)</t>
  </si>
  <si>
    <r>
      <rPr>
        <i/>
        <sz val="9"/>
        <color indexed="8"/>
        <rFont val="Calibri"/>
        <family val="2"/>
      </rPr>
      <t>Placement in less than 30 Days</t>
    </r>
    <r>
      <rPr>
        <sz val="9"/>
        <color indexed="8"/>
        <rFont val="Calibri"/>
        <family val="2"/>
      </rPr>
      <t xml:space="preserve">
• &gt;80% &lt;30 Days → 5 pts  
• 79%-60% &lt;30 Days → 3 pts  
• &lt; 60% &gt;30 Days → 0 pts
Note: Some projects may not have this data available</t>
    </r>
  </si>
  <si>
    <r>
      <rPr>
        <b/>
        <sz val="9"/>
        <color indexed="8"/>
        <rFont val="Calibri"/>
        <family val="2"/>
      </rPr>
      <t>Returns to Homelessness</t>
    </r>
    <r>
      <rPr>
        <sz val="9"/>
        <color indexed="8"/>
        <rFont val="Calibri"/>
        <family val="2"/>
      </rPr>
      <t xml:space="preserve">
Reducing returns to homelessness is one of the most important measures of program success. It is also System Performance Measure 2a. 
</t>
    </r>
    <r>
      <rPr>
        <i/>
        <sz val="9"/>
        <color indexed="8"/>
        <rFont val="Calibri"/>
        <family val="2"/>
      </rPr>
      <t>What is the percentage of persons returning to homelessness within 6-12 months of exiting to permanent housing?</t>
    </r>
  </si>
  <si>
    <t>To Calculate:
In HMIS Agencies should run, "2018 System Performance Measures:M2-M7" under the HMIS Reports Tab.
Measure 2a is on the first page of the report.                             Please attach the report to the Score Card.</t>
  </si>
  <si>
    <t>7 Days or less (Q22c Row 1, Column 1)</t>
  </si>
  <si>
    <t>8-14 Days (Q22c Row 2, Column 1)</t>
  </si>
  <si>
    <t>15-21 Days (Q22c Row 3, Column 1)</t>
  </si>
  <si>
    <r>
      <rPr>
        <b/>
        <sz val="9"/>
        <rFont val="Calibri"/>
        <family val="2"/>
      </rPr>
      <t>Income Growth for Stayers</t>
    </r>
    <r>
      <rPr>
        <sz val="9"/>
        <rFont val="Calibri"/>
        <family val="2"/>
      </rPr>
      <t xml:space="preserve">
Improving someone's access to financial resources is crucial to reducing the person's vulnerability to homelessness. HUD is encouraging CoCs to increase program participants' income through the NOFA and System Performance Measures. 
</t>
    </r>
    <r>
      <rPr>
        <i/>
        <sz val="9"/>
        <rFont val="Calibri"/>
        <family val="2"/>
      </rPr>
      <t xml:space="preserve">What is the percentage of adults who increased total income (earned and non-employment) over the reporting period? </t>
    </r>
  </si>
  <si>
    <t xml:space="preserve">To Caclulate Using SAGE APR Upload
See Q19a2
Identify row: "Number of Adults with Any Income(i.e., total income)" 
Follow that row to the right to intersect with column labeled;
"Performance measure: Percent of persons who accomplished this measure"
The % listed where this row &amp; column meet is the Percentage of Participants Who Increased Their Income During the Operating Year.  </t>
  </si>
  <si>
    <t>22-30 Days (Q22c Row 4, Column 1)</t>
  </si>
  <si>
    <r>
      <rPr>
        <b/>
        <sz val="9"/>
        <color indexed="8"/>
        <rFont val="Calibri"/>
        <family val="2"/>
      </rPr>
      <t>Returns to Homelessness</t>
    </r>
    <r>
      <rPr>
        <sz val="9"/>
        <color indexed="8"/>
        <rFont val="Calibri"/>
        <family val="2"/>
      </rPr>
      <t xml:space="preserve">
Reducing returns to homelessness is one of the most important measures of program success. It is also System Performance Measure 2a. 
</t>
    </r>
    <r>
      <rPr>
        <i/>
        <sz val="9"/>
        <color indexed="8"/>
        <rFont val="Calibri"/>
        <family val="2"/>
      </rPr>
      <t xml:space="preserve">What is the percentage of persons returning to homelessness within 6-12 months of exiting to permanent housing?                                           </t>
    </r>
  </si>
  <si>
    <t>This information will be provided by the HMIS Data Analyst.
Only DV Providers should select N/A</t>
  </si>
  <si>
    <r>
      <rPr>
        <i/>
        <sz val="9"/>
        <color indexed="8"/>
        <rFont val="Calibri"/>
        <family val="2"/>
      </rPr>
      <t>Returns to Homelessness</t>
    </r>
    <r>
      <rPr>
        <sz val="9"/>
        <color theme="1"/>
        <rFont val="Calibri"/>
        <family val="2"/>
        <scheme val="minor"/>
      </rPr>
      <t xml:space="preserve">
• 0-4 % → 7 pts
• 5-9 % → 5 pts
• 10-15 % → 3 pts
• &gt;15% → 0 pts</t>
    </r>
  </si>
  <si>
    <r>
      <rPr>
        <b/>
        <sz val="9"/>
        <rFont val="Calibri"/>
        <family val="2"/>
      </rPr>
      <t>Income Growth for Stayers</t>
    </r>
    <r>
      <rPr>
        <sz val="9"/>
        <rFont val="Calibri"/>
        <family val="2"/>
      </rPr>
      <t xml:space="preserve">
Improving a household's access to financial resources is crucial to reducing vulnerability to homelessness. HUD measures the CoC's ability to increase participants' income through the NOFA and System Performance Measures. 
</t>
    </r>
    <r>
      <rPr>
        <i/>
        <sz val="9"/>
        <rFont val="Calibri"/>
        <family val="2"/>
      </rPr>
      <t xml:space="preserve">What is the percentage of adults who increased their total income (earned and non-employment)?
</t>
    </r>
    <r>
      <rPr>
        <b/>
        <u/>
        <sz val="9"/>
        <rFont val="Calibri"/>
        <family val="2"/>
      </rPr>
      <t>If this Project has been in Operation less than 1 year Select N/A</t>
    </r>
  </si>
  <si>
    <t xml:space="preserve">Attach Sage APR Upload
Q19a1. Row 5 ("Number of Adults with Any Income(i.e., total income), Column 9 ("Performance measure: Percent of persons who accomplished this measure") 
Enter the % listed where this row and column meet.  </t>
  </si>
  <si>
    <r>
      <rPr>
        <i/>
        <sz val="9"/>
        <color indexed="8"/>
        <rFont val="Calibri"/>
        <family val="2"/>
      </rPr>
      <t>Income Growth for Stayers</t>
    </r>
    <r>
      <rPr>
        <sz val="9"/>
        <color indexed="8"/>
        <rFont val="Calibri"/>
        <family val="2"/>
      </rPr>
      <t xml:space="preserve">
• 81-100 % → 6 pts  
• 61-80 % → 4 pts  
• 40-60 % → 2 pts
• &lt;40 % → 0 pts</t>
    </r>
  </si>
  <si>
    <r>
      <rPr>
        <b/>
        <sz val="9"/>
        <rFont val="Calibri"/>
        <family val="2"/>
      </rPr>
      <t>Income Growth for Leavers</t>
    </r>
    <r>
      <rPr>
        <sz val="9"/>
        <rFont val="Calibri"/>
        <family val="2"/>
      </rPr>
      <t xml:space="preserve">
Improving a household's access to financial resources is crucial to reducing vulnerability to homelessness. HUD measures the CoC's ability to increase participants' income through the NOFA and System Performance Measures. 
</t>
    </r>
    <r>
      <rPr>
        <i/>
        <sz val="9"/>
        <rFont val="Calibri"/>
        <family val="2"/>
      </rPr>
      <t xml:space="preserve">What is the percentage of adults who increased total income (earned and non-employment) by Project Exit?                                                      </t>
    </r>
    <r>
      <rPr>
        <b/>
        <u/>
        <sz val="9"/>
        <rFont val="Calibri"/>
        <family val="2"/>
      </rPr>
      <t>If this Project has no exits during the reporting period select N/A</t>
    </r>
  </si>
  <si>
    <t xml:space="preserve">Attach Sage APR Upload
Q19a2. Row 5 ("Number of Adults with Any Income(i.e., total income), Column 9 ("Performance measure: Percent of persons who accomplished this measure") 
Enter the % listed where this row and column meet.  </t>
  </si>
  <si>
    <r>
      <rPr>
        <i/>
        <sz val="9"/>
        <color indexed="8"/>
        <rFont val="Calibri"/>
        <family val="2"/>
      </rPr>
      <t>Income Growth for Leavers</t>
    </r>
    <r>
      <rPr>
        <sz val="9"/>
        <color indexed="8"/>
        <rFont val="Calibri"/>
        <family val="2"/>
      </rPr>
      <t xml:space="preserve">
• 91-100 % → 6 pts  
• 81-90 % → 4 pts  
• 71-80 % → 2 pts
• &lt;71 % → 0 pts</t>
    </r>
  </si>
  <si>
    <r>
      <rPr>
        <b/>
        <sz val="9"/>
        <rFont val="Calibri"/>
        <family val="2"/>
      </rPr>
      <t>Bed Utilization Rate</t>
    </r>
    <r>
      <rPr>
        <sz val="9"/>
        <rFont val="Calibri"/>
        <family val="2"/>
      </rPr>
      <t xml:space="preserve">
Bed utilization rates demonstrate the CoC is fully utilizing its inventory.   'Refer to first page of APR for this Information
</t>
    </r>
    <r>
      <rPr>
        <i/>
        <sz val="9"/>
        <rFont val="Calibri"/>
        <family val="2"/>
      </rPr>
      <t xml:space="preserve">What is the project's average bed utilization rate? </t>
    </r>
  </si>
  <si>
    <t>Attach Sage APR Upload
Enter the numbers found in the locations described in column D. The calculation will be performed automatically.</t>
  </si>
  <si>
    <t>January Total ( Q08b Row 1, Column 1)</t>
  </si>
  <si>
    <r>
      <rPr>
        <i/>
        <sz val="9"/>
        <color indexed="8"/>
        <rFont val="Calibri"/>
        <family val="2"/>
      </rPr>
      <t>Bed Utilization Rate</t>
    </r>
    <r>
      <rPr>
        <sz val="9"/>
        <color indexed="8"/>
        <rFont val="Calibri"/>
        <family val="2"/>
      </rPr>
      <t xml:space="preserve">
• 96-100 % → 8 pts  
• 91-95 % → 6 pts  
• 85-90 % → 4 pts
• &lt;85 % → 0 pts</t>
    </r>
  </si>
  <si>
    <t>April Total ( Q08b Row 2, Column 1)</t>
  </si>
  <si>
    <t>July Total ( Q08b Row 3, Column 1)</t>
  </si>
  <si>
    <t>October Total ( Q08b Row 4, Column 1)</t>
  </si>
  <si>
    <t>2.6a</t>
  </si>
  <si>
    <r>
      <t xml:space="preserve">Targeting Eligible Participants
</t>
    </r>
    <r>
      <rPr>
        <sz val="9"/>
        <rFont val="Calibri"/>
        <family val="2"/>
        <scheme val="minor"/>
      </rPr>
      <t xml:space="preserve">To comply with CoC Program regulations, all households entering a CoC Program-funded project must meet the HUD definition of homeless under Category 1 or Category  4.
</t>
    </r>
    <r>
      <rPr>
        <i/>
        <sz val="9"/>
        <rFont val="Calibri"/>
        <family val="2"/>
        <scheme val="minor"/>
      </rPr>
      <t xml:space="preserve">What percentage of Project Participants enrolled from eligible residences prior to Project Entry? </t>
    </r>
  </si>
  <si>
    <t>Total Number of Adults (Q05a, Row 2)</t>
  </si>
  <si>
    <r>
      <rPr>
        <i/>
        <sz val="9"/>
        <color indexed="8"/>
        <rFont val="Calibri"/>
        <family val="2"/>
      </rPr>
      <t xml:space="preserve">Percentage of Eligible Participants </t>
    </r>
    <r>
      <rPr>
        <sz val="9"/>
        <color indexed="8"/>
        <rFont val="Calibri"/>
        <family val="2"/>
      </rPr>
      <t xml:space="preserve">
• 96-100 % → 6 pts  
• 91-95 % → 3 pts  
• &lt;91 % → 0 pts</t>
    </r>
  </si>
  <si>
    <t>2.6b</t>
  </si>
  <si>
    <r>
      <t xml:space="preserve">Vulnerable Populations - Zero Income at Entry
</t>
    </r>
    <r>
      <rPr>
        <sz val="9"/>
        <rFont val="Calibri"/>
        <family val="2"/>
        <scheme val="minor"/>
      </rPr>
      <t xml:space="preserve">CoC-funded projects are strongly encouraged to serve those who are most vulnerable and demonstrating a high level of need.
</t>
    </r>
    <r>
      <rPr>
        <i/>
        <sz val="9"/>
        <rFont val="Calibri"/>
        <family val="2"/>
        <scheme val="minor"/>
      </rPr>
      <t>What percentage of Project Participants have zero income at entry?</t>
    </r>
    <r>
      <rPr>
        <b/>
        <sz val="9"/>
        <rFont val="Calibri"/>
        <family val="2"/>
        <scheme val="minor"/>
      </rPr>
      <t xml:space="preserve">
</t>
    </r>
  </si>
  <si>
    <t>Total Number of Adults (Q16, Row 13)</t>
  </si>
  <si>
    <r>
      <t xml:space="preserve">Percentage of Clients with Zero Income at Entry
</t>
    </r>
    <r>
      <rPr>
        <sz val="9"/>
        <color rgb="FF000000"/>
        <rFont val="Calibri"/>
        <family val="2"/>
      </rPr>
      <t xml:space="preserve">&gt;=65% -&gt; 3 pts
&lt;65% -&gt; 0 pts
</t>
    </r>
    <r>
      <rPr>
        <i/>
        <sz val="9"/>
        <color rgb="FF000000"/>
        <rFont val="Calibri"/>
        <family val="2"/>
      </rPr>
      <t xml:space="preserve">
</t>
    </r>
  </si>
  <si>
    <t>Number of Adults with "No Income" at start (Q16, Row 1, Column 1)</t>
  </si>
  <si>
    <t>2.6c</t>
  </si>
  <si>
    <r>
      <t xml:space="preserve">Vulnerable Populations - More than One Disability at Entry
</t>
    </r>
    <r>
      <rPr>
        <i/>
        <sz val="9"/>
        <rFont val="Calibri"/>
        <family val="2"/>
        <scheme val="minor"/>
      </rPr>
      <t xml:space="preserve">
What percentage of Project Participants have more than one disability at entry?</t>
    </r>
  </si>
  <si>
    <t>Total Number of Persons (Q13a2, Row 8)</t>
  </si>
  <si>
    <r>
      <t xml:space="preserve">Percentage of Clients with More than One Disability
</t>
    </r>
    <r>
      <rPr>
        <sz val="9"/>
        <color rgb="FF000000"/>
        <rFont val="Calibri"/>
        <family val="2"/>
      </rPr>
      <t xml:space="preserve">&gt;=75% -&gt; 3 pts
&lt;75% -&gt; 0 pts
</t>
    </r>
    <r>
      <rPr>
        <i/>
        <sz val="9"/>
        <color rgb="FF000000"/>
        <rFont val="Calibri"/>
        <family val="2"/>
      </rPr>
      <t xml:space="preserve">
</t>
    </r>
  </si>
  <si>
    <t>Number of Persons with 2 conditions (Q13a2, Row 3)</t>
  </si>
  <si>
    <t>Number of Persons with 3+ conditions (Q13a2, Row 4)</t>
  </si>
  <si>
    <t>2.6d</t>
  </si>
  <si>
    <r>
      <t xml:space="preserve">Vulnerable Populations - Living Situation at Entry
</t>
    </r>
    <r>
      <rPr>
        <i/>
        <sz val="9"/>
        <rFont val="Calibri"/>
        <family val="2"/>
        <scheme val="minor"/>
      </rPr>
      <t>What percentage of Project Participants entered from a "Place not meant for habitation?"</t>
    </r>
  </si>
  <si>
    <t>Total number of persons (Q15, Row 31, Column 1)</t>
  </si>
  <si>
    <r>
      <t xml:space="preserve">Percentage of clients who are entering from a "Place not meant for habitation"
</t>
    </r>
    <r>
      <rPr>
        <sz val="9"/>
        <color rgb="FF000000"/>
        <rFont val="Calibri"/>
        <family val="2"/>
      </rPr>
      <t xml:space="preserve">&gt;=75% -&gt; 3 pts
&lt;75% -&gt; 0 pts
</t>
    </r>
    <r>
      <rPr>
        <i/>
        <sz val="9"/>
        <color rgb="FF000000"/>
        <rFont val="Calibri"/>
        <family val="2"/>
      </rPr>
      <t xml:space="preserve">
</t>
    </r>
  </si>
  <si>
    <t>Total number of persons living in a "Place not meant for habitation" prior to entry (Q15, Row 4, Column 1)</t>
  </si>
  <si>
    <r>
      <rPr>
        <b/>
        <sz val="9"/>
        <rFont val="Calibri"/>
        <family val="2"/>
      </rPr>
      <t>Coordinated Entry(CE) Clients:</t>
    </r>
    <r>
      <rPr>
        <sz val="9"/>
        <rFont val="Calibri"/>
        <family val="2"/>
      </rPr>
      <t xml:space="preserve">
Per 24 CFR 578.(a)(8), CoCs must establish and operate a Coordinated Entry System that provides an initial comprehensive assessment of the needs of individuals
and families for housing and services. The purpose is to allocate assistance as effectively as possible, prioritizing services to those that need it the most. 
</t>
    </r>
    <r>
      <rPr>
        <i/>
        <sz val="9"/>
        <rFont val="Calibri"/>
        <family val="2"/>
      </rPr>
      <t xml:space="preserve">
What was the percentage of new clients that were enrolled into the project after June 01, 2016 that had completed Coordinated Entry and scored for PSH?</t>
    </r>
  </si>
  <si>
    <t>Agencies should score this metric based on their records. However, the Upstate CoC will validate scores using custom reporting in HMIS.</t>
  </si>
  <si>
    <t>2.7.1 For the project's three most recent housing placements, is there a referral documented for each of the clients in the Housing Determination Committee minutes?
2.7.2 Do all clients enrolled in the CoC funded program since October 1, 2016 have a VI-SPDAT</t>
  </si>
  <si>
    <t xml:space="preserve">2.7.1 = Y/N
2.7.2 = Y/N
</t>
  </si>
  <si>
    <r>
      <rPr>
        <i/>
        <sz val="9"/>
        <color indexed="8"/>
        <rFont val="Calibri"/>
        <family val="2"/>
      </rPr>
      <t xml:space="preserve">Agency followed Coordinated Entry Policies
</t>
    </r>
    <r>
      <rPr>
        <sz val="9"/>
        <color indexed="8"/>
        <rFont val="Calibri"/>
        <family val="2"/>
      </rPr>
      <t xml:space="preserve">
2.7.1 = Y → 3 pts
</t>
    </r>
    <r>
      <rPr>
        <sz val="9"/>
        <color rgb="FF000000"/>
        <rFont val="Calibri"/>
        <family val="2"/>
      </rPr>
      <t>2.7.2 = Y → 0 pts
               N</t>
    </r>
    <r>
      <rPr>
        <sz val="9"/>
        <color indexed="8"/>
        <rFont val="Calibri"/>
        <family val="2"/>
      </rPr>
      <t xml:space="preserve"> → -5 pts
</t>
    </r>
  </si>
  <si>
    <r>
      <rPr>
        <b/>
        <sz val="9"/>
        <color indexed="8"/>
        <rFont val="Calibri"/>
        <family val="2"/>
      </rPr>
      <t>Low-barrier admission policies</t>
    </r>
    <r>
      <rPr>
        <sz val="9"/>
        <color indexed="8"/>
        <rFont val="Calibri"/>
        <family val="2"/>
      </rPr>
      <t xml:space="preserve">
Low barrier admission policies are important to prevent screening out people for assistance because of perceived barriers to housing or services. Housing First practices are a requirement of all HUD CoC-funding recipients. The four components are:
</t>
    </r>
  </si>
  <si>
    <t>The agency will complete and submit the Housing First Questionnaire for the project based on their previous practice over the past year.  CoC Staff will review the responses to the Questionnaire and provide a point total based on the Scoring Criteria.</t>
  </si>
  <si>
    <t>Y/N</t>
  </si>
  <si>
    <r>
      <rPr>
        <i/>
        <sz val="9"/>
        <rFont val="Calibri"/>
        <family val="2"/>
      </rPr>
      <t>Low-barrier admission policies</t>
    </r>
    <r>
      <rPr>
        <sz val="9"/>
        <rFont val="Calibri"/>
        <family val="2"/>
      </rPr>
      <t xml:space="preserve">
• Program does not screen out on any of the criteria → 8 pts  
• Program adheres to all but one of the criteria → 2 pts
• Program screens out by a combination of more than one of the criteria→ 0 pts 
</t>
    </r>
  </si>
  <si>
    <t>2.8a</t>
  </si>
  <si>
    <r>
      <rPr>
        <b/>
        <sz val="9"/>
        <color indexed="8"/>
        <rFont val="Calibri"/>
        <family val="2"/>
      </rPr>
      <t>Income:</t>
    </r>
    <r>
      <rPr>
        <sz val="9"/>
        <color indexed="8"/>
        <rFont val="Calibri"/>
        <family val="2"/>
      </rPr>
      <t xml:space="preserve"> Are participants screened out based on having too little or no income</t>
    </r>
  </si>
  <si>
    <t>2.8b</t>
  </si>
  <si>
    <r>
      <rPr>
        <b/>
        <sz val="9"/>
        <color indexed="8"/>
        <rFont val="Calibri"/>
        <family val="2"/>
      </rPr>
      <t>Substance Use:</t>
    </r>
    <r>
      <rPr>
        <sz val="9"/>
        <color indexed="8"/>
        <rFont val="Calibri"/>
        <family val="2"/>
      </rPr>
      <t xml:space="preserve"> Are participants screened out based on an active or history of substance use?</t>
    </r>
  </si>
  <si>
    <t>2.8c</t>
  </si>
  <si>
    <r>
      <rPr>
        <b/>
        <sz val="9"/>
        <color indexed="8"/>
        <rFont val="Calibri"/>
        <family val="2"/>
      </rPr>
      <t>Criminal Record:</t>
    </r>
    <r>
      <rPr>
        <sz val="9"/>
        <color indexed="8"/>
        <rFont val="Calibri"/>
        <family val="2"/>
      </rPr>
      <t xml:space="preserve"> Are participants screened out based on having a criminal record - with exceptions for HUD-mandated restrictions?</t>
    </r>
  </si>
  <si>
    <t>2.8d</t>
  </si>
  <si>
    <r>
      <rPr>
        <b/>
        <sz val="9"/>
        <color indexed="8"/>
        <rFont val="Calibri"/>
        <family val="2"/>
      </rPr>
      <t>Domestic Violence:</t>
    </r>
    <r>
      <rPr>
        <sz val="9"/>
        <color indexed="8"/>
        <rFont val="Calibri"/>
        <family val="2"/>
      </rPr>
      <t xml:space="preserve"> Are participants screened out based on history of domestic violence (e.g. lack of a protective order, period of separation from abuser, or law enforcement involvement)?</t>
    </r>
  </si>
  <si>
    <t>2.8e</t>
  </si>
  <si>
    <r>
      <rPr>
        <b/>
        <sz val="9"/>
        <color indexed="8"/>
        <rFont val="Calibri"/>
        <family val="2"/>
      </rPr>
      <t>Lack of Existing</t>
    </r>
    <r>
      <rPr>
        <sz val="9"/>
        <color rgb="FF000000"/>
        <rFont val="Calibri"/>
        <family val="2"/>
      </rPr>
      <t xml:space="preserve"> </t>
    </r>
    <r>
      <rPr>
        <b/>
        <sz val="9"/>
        <color rgb="FF000000"/>
        <rFont val="Calibri"/>
        <family val="2"/>
      </rPr>
      <t>Connection to Services:</t>
    </r>
    <r>
      <rPr>
        <sz val="9"/>
        <color rgb="FF000000"/>
        <rFont val="Calibri"/>
        <family val="2"/>
      </rPr>
      <t xml:space="preserve">  Are participants sc</t>
    </r>
    <r>
      <rPr>
        <sz val="9"/>
        <color indexed="8"/>
        <rFont val="Calibri"/>
        <family val="2"/>
      </rPr>
      <t>reened out because they do not have existing connections to other relevant service providers prior to their enrollment in the project?</t>
    </r>
  </si>
  <si>
    <t>Total for Section 2</t>
  </si>
  <si>
    <t>3. Grant Management &amp; CoC Involvement</t>
  </si>
  <si>
    <t xml:space="preserve">3: Overview of Grant Management 
► Projects must demonstrate understanding of a compliance with the federal and local regulations governing operation of the project
► Effective Grant Management includes appropriate tracking of expenditures                                                                                                               
► Ensuring participation in mandated Continuum of Care Activities (e.g. mandatory webinars and trainings)                                                                    </t>
  </si>
  <si>
    <t>3.1a</t>
  </si>
  <si>
    <r>
      <rPr>
        <b/>
        <sz val="9"/>
        <rFont val="Calibri"/>
        <family val="2"/>
        <scheme val="minor"/>
      </rPr>
      <t xml:space="preserve">Financial Administration  </t>
    </r>
    <r>
      <rPr>
        <sz val="9"/>
        <rFont val="Calibri"/>
        <family val="2"/>
        <scheme val="minor"/>
      </rPr>
      <t xml:space="preserve">                                        Did the project spend down all funds from the most recent Grant Year Closeout?
</t>
    </r>
    <r>
      <rPr>
        <b/>
        <u/>
        <sz val="9"/>
        <rFont val="Calibri"/>
        <family val="2"/>
        <scheme val="minor"/>
      </rPr>
      <t>If the Project is in the first year of operation select N/A</t>
    </r>
  </si>
  <si>
    <t xml:space="preserve">Provide your most recent Grant Closeout Agreement.  CoC Staff will score this criteria.                                                                                                                      </t>
  </si>
  <si>
    <t>Total funds expended for the most recently completed grant year, as reflected in the Grant Closeout Agreement</t>
  </si>
  <si>
    <t>• &lt;10% Underspent→ 12 pts  
• &gt;10% Underspent → 0 pts</t>
  </si>
  <si>
    <t>Total Grant Amount Awarded for most recently completed grant year, as reflected in the Grant Closeout Agreement.</t>
  </si>
  <si>
    <r>
      <t xml:space="preserve">eLOCCS Draws                                                   </t>
    </r>
    <r>
      <rPr>
        <sz val="9"/>
        <rFont val="Calibri"/>
        <family val="2"/>
        <scheme val="minor"/>
      </rPr>
      <t>Did this Project make at least one successful draw from eLOCCS at least once every 3mos for the most recently completed Project Year?</t>
    </r>
  </si>
  <si>
    <t xml:space="preserve">Provide screenshots showing that a drawdown had taken in each quarter of the funding year.
CoC Staff will compare the eLOCCS screenshots to determine if the Project is making successful Quarterly Draws.  
</t>
  </si>
  <si>
    <r>
      <rPr>
        <i/>
        <sz val="9"/>
        <color indexed="8"/>
        <rFont val="Calibri"/>
        <family val="2"/>
        <scheme val="minor"/>
      </rPr>
      <t xml:space="preserve">Frequency of draws in e LOCCS </t>
    </r>
    <r>
      <rPr>
        <sz val="9"/>
        <color indexed="8"/>
        <rFont val="Calibri"/>
        <family val="2"/>
        <scheme val="minor"/>
      </rPr>
      <t xml:space="preserve">                                           •  Monthly or Quarterly Draws→ 0 pts                                                                              • &lt;1 Draw per Quarter → -10pts</t>
    </r>
  </si>
  <si>
    <r>
      <t xml:space="preserve">Participation in CoC Activities 
</t>
    </r>
    <r>
      <rPr>
        <sz val="9"/>
        <rFont val="Calibri"/>
        <family val="2"/>
        <scheme val="minor"/>
      </rPr>
      <t xml:space="preserve">Did an authorized representative from the Agency attend all required:
• CoC General Meetings
• Required CoC Program Trainings                                                           </t>
    </r>
  </si>
  <si>
    <t>CoC Staff will score this metric.  Providers will be offered the opportunity to contest CoC Staff recordkeeping prior to the finalization of the scorecard.</t>
  </si>
  <si>
    <t>No action required from project staff.</t>
  </si>
  <si>
    <t>•  Full Participation (100%)→ 5 pts  
•  &lt;100-90% Attendance → 2 pts                                                                            • &lt;90% Attendance → 0 pts</t>
  </si>
  <si>
    <r>
      <rPr>
        <b/>
        <sz val="9"/>
        <rFont val="Calibri"/>
        <family val="2"/>
      </rPr>
      <t xml:space="preserve">Timely APR Submission </t>
    </r>
    <r>
      <rPr>
        <sz val="9"/>
        <rFont val="Calibri"/>
        <family val="2"/>
      </rPr>
      <t xml:space="preserve">
Timely submission of APRs to HUD is mandatory for compliance with the CoC Interim rule.
</t>
    </r>
    <r>
      <rPr>
        <i/>
        <sz val="9"/>
        <rFont val="Calibri"/>
        <family val="2"/>
      </rPr>
      <t xml:space="preserve">Did the project submit its APR for the most recently completed grant year within the required period, that is within 90 days of the end of the grant's operating year?
</t>
    </r>
    <r>
      <rPr>
        <b/>
        <u/>
        <sz val="9"/>
        <rFont val="Calibri"/>
        <family val="2"/>
      </rPr>
      <t>If this Project is in the first year of Operation, select N/A</t>
    </r>
    <r>
      <rPr>
        <sz val="9"/>
        <rFont val="Calibri"/>
        <family val="2"/>
      </rPr>
      <t xml:space="preserve">
</t>
    </r>
  </si>
  <si>
    <t>Attach a screenshot of the Sage APR submission timestamp for the last submitted APR to the scorecard.</t>
  </si>
  <si>
    <r>
      <rPr>
        <i/>
        <sz val="9"/>
        <color indexed="8"/>
        <rFont val="Calibri"/>
        <family val="2"/>
      </rPr>
      <t>Timely APR Submission</t>
    </r>
    <r>
      <rPr>
        <sz val="9"/>
        <color theme="1"/>
        <rFont val="Calibri"/>
        <family val="2"/>
        <scheme val="minor"/>
      </rPr>
      <t xml:space="preserve">
• APR submitted on time ( &lt;90 Days)→ 0 pts  
• APR not submitted on time (&gt;=91 Days) → -6 pts  
</t>
    </r>
  </si>
  <si>
    <r>
      <t xml:space="preserve">CoC Program Compliance                              </t>
    </r>
    <r>
      <rPr>
        <sz val="9"/>
        <rFont val="Calibri"/>
        <family val="2"/>
        <scheme val="minor"/>
      </rPr>
      <t>Has the Project been monitored by the HUD CPD Field Office Representative assigned to the Project in the last 12 months? Does the Agency have monitoring findings as a result of that monitoring?</t>
    </r>
  </si>
  <si>
    <t xml:space="preserve">Please attach to the scorecard either HUD's final monitoring report or a statement from the Executive Director on Agency Letterhead stating that the project has not been monitored in the last 12 months. </t>
  </si>
  <si>
    <r>
      <t xml:space="preserve">Open Monitoring Findings
• This Project was/was not monitored in the last 12 months and has no  monitoring Findings.→ 0 pts     
• This Project was monitored in the last 12 months and received findings as a result of that monitoring.→  -3pts </t>
    </r>
    <r>
      <rPr>
        <b/>
        <u/>
        <sz val="9"/>
        <color theme="1"/>
        <rFont val="Calibri"/>
        <family val="2"/>
        <scheme val="minor"/>
      </rPr>
      <t>for each finding</t>
    </r>
    <r>
      <rPr>
        <sz val="9"/>
        <color theme="1"/>
        <rFont val="Calibri"/>
        <family val="2"/>
        <scheme val="minor"/>
      </rPr>
      <t xml:space="preserve">
</t>
    </r>
  </si>
  <si>
    <t>Standards reflecting Equal Access</t>
  </si>
  <si>
    <t>Agency to provide policies and procedures reflecting Equal Access in Accordance With an Individual's Gender Identity in Community Planning and Development Programs</t>
  </si>
  <si>
    <t>Yes → 1 pts
No → 0 pts</t>
  </si>
  <si>
    <t>Standards reflecting adoption of Preventing Involuntary Family Separation</t>
  </si>
  <si>
    <t>Agency to provide policies and procedures reflecting Preventing Involuntary Family Separation</t>
  </si>
  <si>
    <t>Grantee has consumer representation on Agency Board or Governing Body</t>
  </si>
  <si>
    <t>Agency will provide the information.</t>
  </si>
  <si>
    <t>Representation on board or governing body:
Yes → 5 pts
No → 0 pts</t>
  </si>
  <si>
    <t>Total for Section 3</t>
  </si>
  <si>
    <r>
      <rPr>
        <b/>
        <sz val="9"/>
        <color indexed="8"/>
        <rFont val="Arial"/>
        <family val="2"/>
      </rPr>
      <t xml:space="preserve">4: Scorecard Comments 
► </t>
    </r>
    <r>
      <rPr>
        <sz val="9"/>
        <color theme="1"/>
        <rFont val="Arial"/>
        <family val="2"/>
      </rPr>
      <t xml:space="preserve">Use this space to write any comments on your score after completing scorecard.
</t>
    </r>
  </si>
  <si>
    <t xml:space="preserve">Total Number of Beds as Specifed in the 2019 Project Application </t>
  </si>
  <si>
    <t>Insert Reporting Dates Here</t>
  </si>
  <si>
    <t>Insert Agency Name Here</t>
  </si>
  <si>
    <t>Insert Project Name Here</t>
  </si>
  <si>
    <t>DRAFT</t>
  </si>
  <si>
    <t xml:space="preserve">Upstate CoC
Rapid Rehousing (RRH) and Transitional Housing (TH) CoC Project 
Annual Performance Monitoring 
</t>
  </si>
  <si>
    <t>RRH</t>
  </si>
  <si>
    <r>
      <t xml:space="preserve">Project Score
</t>
    </r>
    <r>
      <rPr>
        <i/>
        <sz val="10"/>
        <color indexed="8"/>
        <rFont val="Calibri"/>
        <family val="2"/>
      </rPr>
      <t>(This section auto-populates as card is completed)</t>
    </r>
  </si>
  <si>
    <t xml:space="preserve">Attach Sage APR Upload - Review the data in the "% of Error Rate" column of Q06a. and Q06b.
Enter the highest number that appears in these columns in cell F19.
</t>
  </si>
  <si>
    <r>
      <rPr>
        <b/>
        <sz val="9"/>
        <color indexed="8"/>
        <rFont val="Calibri"/>
        <family val="2"/>
      </rPr>
      <t>Successful Maintenance of/Housing Placement from RRH/TH</t>
    </r>
    <r>
      <rPr>
        <sz val="9"/>
        <color theme="1"/>
        <rFont val="Calibri"/>
        <family val="2"/>
        <scheme val="minor"/>
      </rPr>
      <t xml:space="preserve">
Successful housing outcomes are one of the most important measures of project success, as permanent housing is what ends a person's experience of  homelessness.
</t>
    </r>
    <r>
      <rPr>
        <i/>
        <sz val="9"/>
        <color indexed="8"/>
        <rFont val="Calibri"/>
        <family val="2"/>
      </rPr>
      <t>What is the percentage of persons that maintained their housing or exited to a permanent housing destination?</t>
    </r>
  </si>
  <si>
    <r>
      <rPr>
        <i/>
        <sz val="9"/>
        <color indexed="8"/>
        <rFont val="Calibri"/>
        <family val="2"/>
      </rPr>
      <t>Successful Housing Placement from RRH/TH</t>
    </r>
    <r>
      <rPr>
        <sz val="9"/>
        <color indexed="8"/>
        <rFont val="Calibri"/>
        <family val="2"/>
      </rPr>
      <t xml:space="preserve">
• 94-100 % → 9 pts  
• 87-93 % → 6 pts  
• 80-86 % → 3 pts
• &lt;80 % → 0 pts
</t>
    </r>
  </si>
  <si>
    <r>
      <rPr>
        <i/>
        <sz val="9"/>
        <color indexed="8"/>
        <rFont val="Calibri"/>
        <family val="2"/>
      </rPr>
      <t>Placement in less than 30 Days</t>
    </r>
    <r>
      <rPr>
        <sz val="9"/>
        <color indexed="8"/>
        <rFont val="Calibri"/>
        <family val="2"/>
      </rPr>
      <t xml:space="preserve">
• &gt;80% &lt;30 Days → 5 pts  
• 79%-60% &lt;30 Days → 3 pts  
• &lt; 60% &gt;30 Days → 0 pts
</t>
    </r>
  </si>
  <si>
    <r>
      <rPr>
        <i/>
        <sz val="9"/>
        <color indexed="8"/>
        <rFont val="Calibri"/>
        <family val="2"/>
      </rPr>
      <t>Returns to Homelessness</t>
    </r>
    <r>
      <rPr>
        <sz val="9"/>
        <color theme="1"/>
        <rFont val="Calibri"/>
        <family val="2"/>
        <scheme val="minor"/>
      </rPr>
      <t xml:space="preserve">
• 0-4 % → 9 pts
• 5-9 % → 6 pts
• 10-15 % → 3 pts</t>
    </r>
  </si>
  <si>
    <r>
      <rPr>
        <i/>
        <sz val="9"/>
        <color indexed="8"/>
        <rFont val="Calibri"/>
        <family val="2"/>
      </rPr>
      <t>Income Growth for Stayers</t>
    </r>
    <r>
      <rPr>
        <sz val="9"/>
        <color indexed="8"/>
        <rFont val="Calibri"/>
        <family val="2"/>
      </rPr>
      <t xml:space="preserve">
• 81-100 % → 6 pts  
• 61-80 % → 4 pts  
• 40-60 % → 2 pts</t>
    </r>
  </si>
  <si>
    <r>
      <rPr>
        <b/>
        <sz val="9"/>
        <color indexed="8"/>
        <rFont val="Calibri"/>
        <family val="2"/>
      </rPr>
      <t>Returns to Homelessness</t>
    </r>
    <r>
      <rPr>
        <sz val="9"/>
        <color indexed="8"/>
        <rFont val="Calibri"/>
        <family val="2"/>
      </rPr>
      <t xml:space="preserve">
Reducing returns to homelessness is one of the most important measures of program success. It is also System Performance Measure 2a. 
</t>
    </r>
    <r>
      <rPr>
        <i/>
        <sz val="9"/>
        <color indexed="8"/>
        <rFont val="Calibri"/>
        <family val="2"/>
      </rPr>
      <t xml:space="preserve">What is the percentage of persons returning to homelessness within 6-12 months of exiting to permanent housing?                                            </t>
    </r>
    <r>
      <rPr>
        <b/>
        <u/>
        <sz val="9"/>
        <color indexed="8"/>
        <rFont val="Calibri"/>
        <family val="2"/>
      </rPr>
      <t>Only DV Providers should select N/A</t>
    </r>
  </si>
  <si>
    <r>
      <t xml:space="preserve">Percentage of Clients with Zero Income at Entry
</t>
    </r>
    <r>
      <rPr>
        <sz val="9"/>
        <color rgb="FF000000"/>
        <rFont val="Calibri"/>
        <family val="2"/>
      </rPr>
      <t xml:space="preserve">&gt;=50% -&gt; 3 pts
&lt;50% -&gt; 0 pts
</t>
    </r>
    <r>
      <rPr>
        <i/>
        <sz val="9"/>
        <color rgb="FF000000"/>
        <rFont val="Calibri"/>
        <family val="2"/>
      </rPr>
      <t xml:space="preserve">
</t>
    </r>
  </si>
  <si>
    <r>
      <t xml:space="preserve">Vulnerable Populations - More than One Disability at Entry
</t>
    </r>
    <r>
      <rPr>
        <i/>
        <sz val="9"/>
        <rFont val="Calibri"/>
        <family val="2"/>
        <scheme val="minor"/>
      </rPr>
      <t>What percentage of Project Participants have more than one disability at entry?</t>
    </r>
  </si>
  <si>
    <r>
      <t xml:space="preserve">Percentage of Clients with More than One Disability
</t>
    </r>
    <r>
      <rPr>
        <sz val="9"/>
        <color rgb="FF000000"/>
        <rFont val="Calibri"/>
        <family val="2"/>
      </rPr>
      <t xml:space="preserve">&gt;=50% -&gt; 3 pts
&lt;50% -&gt; 0 pts
</t>
    </r>
    <r>
      <rPr>
        <i/>
        <sz val="9"/>
        <color rgb="FF000000"/>
        <rFont val="Calibri"/>
        <family val="2"/>
      </rPr>
      <t xml:space="preserve">
</t>
    </r>
  </si>
  <si>
    <r>
      <t xml:space="preserve">Percentage of clients who are entering from a "Place not meant for habitation"
</t>
    </r>
    <r>
      <rPr>
        <sz val="9"/>
        <color rgb="FF000000"/>
        <rFont val="Calibri"/>
        <family val="2"/>
      </rPr>
      <t xml:space="preserve">&gt;=50% -&gt; 3 pts
&lt;50% -&gt; 0 pts
</t>
    </r>
    <r>
      <rPr>
        <i/>
        <sz val="9"/>
        <color rgb="FF000000"/>
        <rFont val="Calibri"/>
        <family val="2"/>
      </rPr>
      <t xml:space="preserve">
</t>
    </r>
  </si>
  <si>
    <r>
      <rPr>
        <b/>
        <sz val="9"/>
        <rFont val="Calibri"/>
        <family val="2"/>
      </rPr>
      <t>Coordinated Entry(CE) Clients:</t>
    </r>
    <r>
      <rPr>
        <sz val="9"/>
        <rFont val="Calibri"/>
        <family val="2"/>
      </rPr>
      <t xml:space="preserve">
Per 24 CFR 578.(a)(8), CoCs must establish and operate a Coordinated Entry System that provides an initial comprehensive assessment of the needs of individuals
and families for housing and services. The purpose is to allocate assistance as effectively as possible, prioritizing services to those that need it the most. 
</t>
    </r>
    <r>
      <rPr>
        <i/>
        <sz val="9"/>
        <rFont val="Calibri"/>
        <family val="2"/>
      </rPr>
      <t xml:space="preserve">
What was the percentage of new clients that were enrolled into the project after June 01, 2016 that had completed Coordinated Entry and scored for RRH/TH?</t>
    </r>
  </si>
  <si>
    <r>
      <rPr>
        <i/>
        <sz val="9"/>
        <color indexed="8"/>
        <rFont val="Calibri"/>
        <family val="2"/>
      </rPr>
      <t xml:space="preserve">Agency followed Coordinated Entry Policies
</t>
    </r>
    <r>
      <rPr>
        <sz val="9"/>
        <color indexed="8"/>
        <rFont val="Calibri"/>
        <family val="2"/>
      </rPr>
      <t xml:space="preserve">
2.7.1 = Y → 3 pts
</t>
    </r>
    <r>
      <rPr>
        <sz val="9"/>
        <color rgb="FF000000"/>
        <rFont val="Calibri"/>
        <family val="2"/>
      </rPr>
      <t>2.7.2 = Y → 0 pts
             N</t>
    </r>
    <r>
      <rPr>
        <sz val="9"/>
        <color indexed="8"/>
        <rFont val="Calibri"/>
        <family val="2"/>
      </rPr>
      <t xml:space="preserve"> → -5 pts
</t>
    </r>
  </si>
  <si>
    <t xml:space="preserve">Attach Sage APR Upload
Review the data in the "% of Error Rate" column of Q06a. and Q06b.
Enter the highest number that appears in these columns in cell F18.
</t>
  </si>
  <si>
    <t xml:space="preserve">Attach Sage APR Upload
Review the data in the "% of Error Rate" column of Q06c.
Enter the highest number that appears in these columns in cell F19.
</t>
  </si>
  <si>
    <t>Data Completeness Report Card distributed to HMIS providers.</t>
  </si>
  <si>
    <t>Total persons exiting to positive housing destinations (Q23c, 3rd row from the bottom, Column 1)</t>
  </si>
  <si>
    <t>Total Persons moved into Housing(Q22c Row 9, Column 1)</t>
  </si>
  <si>
    <t xml:space="preserve">This information will be provided by HMIS System Administrator if not accessible by Agency Admin. 
Run System Perfomance Measures report (HMIS canned report). Scope is Project-Focused, Measure is Measure 2. </t>
  </si>
  <si>
    <t>Attach Safe APR Upload 
**Manual calculations required**</t>
  </si>
  <si>
    <t xml:space="preserve">Download list of clients from Q15, "Subtotal" under "Other Locations". Cross reference with list of clients from Q14b, "Yes". Total number of persons not appearing on DV list: </t>
  </si>
  <si>
    <r>
      <t xml:space="preserve">NUMBER OF HOUSEHOLDS IN </t>
    </r>
    <r>
      <rPr>
        <b/>
        <sz val="9"/>
        <color rgb="FFFF0000"/>
        <rFont val="Arial"/>
        <family val="2"/>
      </rPr>
      <t>2023</t>
    </r>
    <r>
      <rPr>
        <sz val="9"/>
        <rFont val="Arial"/>
        <family val="2"/>
      </rPr>
      <t xml:space="preserve"> CoC PROJECT APP 4B2a</t>
    </r>
  </si>
  <si>
    <r>
      <rPr>
        <b/>
        <sz val="9"/>
        <rFont val="Calibri"/>
        <family val="2"/>
      </rPr>
      <t>Data Completeness</t>
    </r>
    <r>
      <rPr>
        <sz val="9"/>
        <rFont val="Calibri"/>
        <family val="2"/>
      </rPr>
      <t xml:space="preserve"> - Is the project's Data Completeness Scorecard percentage above 95.5% for Universal Data Elements on the May 2023 Reportcard?</t>
    </r>
  </si>
  <si>
    <r>
      <t xml:space="preserve">NUMBER OF HOUSEHOLDS IN </t>
    </r>
    <r>
      <rPr>
        <sz val="9"/>
        <color rgb="FFFF0000"/>
        <rFont val="Arial"/>
        <family val="2"/>
      </rPr>
      <t>2023</t>
    </r>
    <r>
      <rPr>
        <sz val="9"/>
        <rFont val="Arial"/>
        <family val="2"/>
      </rPr>
      <t xml:space="preserve"> CoC PROJECT APP 4B2a</t>
    </r>
  </si>
  <si>
    <r>
      <rPr>
        <b/>
        <sz val="9"/>
        <rFont val="Calibri"/>
        <family val="2"/>
      </rPr>
      <t>Data Completeness</t>
    </r>
    <r>
      <rPr>
        <sz val="9"/>
        <rFont val="Calibri"/>
        <family val="2"/>
      </rPr>
      <t xml:space="preserve"> - Is the project's Data Completeness Scorecard percentage above 95.5% on the May 2023 Reportcard?</t>
    </r>
  </si>
  <si>
    <t>Persons with Successful Maintenance/Housing Placemement</t>
  </si>
  <si>
    <t>Number of Stayers (Q5a, Row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</si>
</sst>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9"/>
      <name val="Arial"/>
      <family val="2"/>
    </font>
    <font>
      <sz val="11.5"/>
      <name val="Arial"/>
      <family val="2"/>
    </font>
    <font>
      <b/>
      <sz val="9"/>
      <color theme="1"/>
      <name val="Arial"/>
      <family val="2"/>
    </font>
    <font>
      <sz val="9"/>
      <name val="Arial"/>
      <family val="2"/>
    </font>
    <font>
      <i/>
      <sz val="9"/>
      <color indexed="8"/>
      <name val="Calibri"/>
      <family val="2"/>
    </font>
    <font>
      <sz val="9"/>
      <color theme="1"/>
      <name val="Arial"/>
      <family val="2"/>
    </font>
    <font>
      <b/>
      <sz val="9"/>
      <color theme="1"/>
      <name val="Calibri"/>
      <family val="2"/>
      <scheme val="minor"/>
    </font>
    <font>
      <b/>
      <sz val="9"/>
      <color rgb="FF000000"/>
      <name val="Arial"/>
      <family val="2"/>
    </font>
    <font>
      <sz val="9"/>
      <name val="Calibri"/>
      <family val="2"/>
    </font>
    <font>
      <b/>
      <sz val="9"/>
      <color indexed="8"/>
      <name val="Calibri"/>
      <family val="2"/>
    </font>
    <font>
      <sz val="9"/>
      <color theme="1"/>
      <name val="Calibri"/>
      <family val="2"/>
      <scheme val="minor"/>
    </font>
    <font>
      <sz val="9"/>
      <name val="Calibri"/>
      <family val="2"/>
      <scheme val="minor"/>
    </font>
    <font>
      <i/>
      <sz val="9"/>
      <color theme="1"/>
      <name val="Calibri"/>
      <family val="2"/>
      <scheme val="minor"/>
    </font>
    <font>
      <b/>
      <sz val="9"/>
      <name val="Calibri"/>
      <family val="2"/>
    </font>
    <font>
      <i/>
      <sz val="9"/>
      <name val="Calibri"/>
      <family val="2"/>
    </font>
    <font>
      <sz val="9"/>
      <color indexed="8"/>
      <name val="Calibri"/>
      <family val="2"/>
    </font>
    <font>
      <b/>
      <sz val="9"/>
      <name val="Calibri"/>
      <family val="2"/>
      <scheme val="minor"/>
    </font>
    <font>
      <b/>
      <u/>
      <sz val="9"/>
      <name val="Calibri"/>
      <family val="2"/>
    </font>
    <font>
      <i/>
      <sz val="9"/>
      <name val="Calibri"/>
      <family val="2"/>
      <scheme val="minor"/>
    </font>
    <font>
      <i/>
      <sz val="9"/>
      <color rgb="FF000000"/>
      <name val="Calibri"/>
      <family val="2"/>
    </font>
    <font>
      <sz val="9"/>
      <color rgb="FF000000"/>
      <name val="Calibri"/>
      <family val="2"/>
    </font>
    <font>
      <sz val="9"/>
      <color indexed="8"/>
      <name val="Calibri"/>
      <family val="2"/>
      <scheme val="minor"/>
    </font>
    <font>
      <b/>
      <sz val="9"/>
      <color rgb="FF000000"/>
      <name val="Calibri"/>
      <family val="2"/>
    </font>
    <font>
      <b/>
      <u/>
      <sz val="9"/>
      <name val="Calibri"/>
      <family val="2"/>
      <scheme val="minor"/>
    </font>
    <font>
      <sz val="8"/>
      <name val="Calibri"/>
      <family val="2"/>
      <scheme val="minor"/>
    </font>
    <font>
      <i/>
      <sz val="9"/>
      <color indexed="8"/>
      <name val="Calibri"/>
      <family val="2"/>
      <scheme val="minor"/>
    </font>
    <font>
      <b/>
      <u/>
      <sz val="9"/>
      <color theme="1"/>
      <name val="Calibri"/>
      <family val="2"/>
      <scheme val="minor"/>
    </font>
    <font>
      <b/>
      <sz val="9"/>
      <color indexed="8"/>
      <name val="Arial"/>
      <family val="2"/>
    </font>
    <font>
      <b/>
      <sz val="8"/>
      <name val="Arial"/>
      <family val="2"/>
    </font>
    <font>
      <b/>
      <sz val="9"/>
      <color rgb="FF7030A0"/>
      <name val="Arial"/>
      <family val="2"/>
    </font>
    <font>
      <sz val="9"/>
      <color rgb="FF7030A0"/>
      <name val="Calibri"/>
      <family val="2"/>
      <scheme val="minor"/>
    </font>
    <font>
      <b/>
      <sz val="11"/>
      <name val="Arial"/>
      <family val="2"/>
    </font>
    <font>
      <b/>
      <sz val="11.5"/>
      <name val="Arial"/>
      <family val="2"/>
    </font>
    <font>
      <b/>
      <sz val="10"/>
      <name val="Arial"/>
      <family val="2"/>
    </font>
    <font>
      <b/>
      <sz val="10"/>
      <color theme="1"/>
      <name val="Arial"/>
      <family val="2"/>
    </font>
    <font>
      <i/>
      <sz val="10"/>
      <color indexed="8"/>
      <name val="Calibri"/>
      <family val="2"/>
    </font>
    <font>
      <sz val="10"/>
      <name val="Arial"/>
      <family val="2"/>
    </font>
    <font>
      <sz val="10"/>
      <color theme="1"/>
      <name val="Arial"/>
      <family val="2"/>
    </font>
    <font>
      <b/>
      <sz val="10"/>
      <color theme="1"/>
      <name val="Calibri"/>
      <family val="2"/>
      <scheme val="minor"/>
    </font>
    <font>
      <b/>
      <sz val="8"/>
      <color rgb="FF000000"/>
      <name val="Arial"/>
      <family val="2"/>
    </font>
    <font>
      <b/>
      <u/>
      <sz val="9"/>
      <color indexed="8"/>
      <name val="Calibri"/>
      <family val="2"/>
    </font>
    <font>
      <b/>
      <sz val="9"/>
      <color rgb="FFFF0000"/>
      <name val="Arial"/>
      <family val="2"/>
    </font>
    <font>
      <sz val="9"/>
      <color rgb="FFFF0000"/>
      <name val="Arial"/>
      <family val="2"/>
    </font>
  </fonts>
  <fills count="11">
    <fill>
      <patternFill patternType="none"/>
    </fill>
    <fill>
      <patternFill patternType="gray125"/>
    </fill>
    <fill>
      <patternFill patternType="solid">
        <fgColor theme="8" tint="0.79998168889431442"/>
        <bgColor indexed="65"/>
      </patternFill>
    </fill>
    <fill>
      <patternFill patternType="solid">
        <fgColor theme="0" tint="-4.9989318521683403E-2"/>
        <bgColor indexed="64"/>
      </patternFill>
    </fill>
    <fill>
      <patternFill patternType="solid">
        <fgColor theme="0"/>
        <bgColor indexed="64"/>
      </patternFill>
    </fill>
    <fill>
      <patternFill patternType="solid">
        <fgColor rgb="FFDAEEF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1" applyNumberFormat="0" applyAlignment="0" applyProtection="0"/>
  </cellStyleXfs>
  <cellXfs count="244">
    <xf numFmtId="0" fontId="0" fillId="0" borderId="0" xfId="0"/>
    <xf numFmtId="0" fontId="3" fillId="3" borderId="1" xfId="0" applyFont="1" applyFill="1" applyBorder="1" applyAlignment="1">
      <alignment horizontal="center" vertical="center" wrapText="1"/>
    </xf>
    <xf numFmtId="0" fontId="4" fillId="4" borderId="0" xfId="0" applyFont="1" applyFill="1" applyAlignment="1">
      <alignment horizontal="left" vertical="top" wrapText="1"/>
    </xf>
    <xf numFmtId="0" fontId="0" fillId="0" borderId="0" xfId="0" applyAlignment="1">
      <alignment horizontal="left"/>
    </xf>
    <xf numFmtId="0" fontId="3" fillId="5" borderId="1" xfId="0" applyFont="1" applyFill="1" applyBorder="1" applyAlignment="1">
      <alignment horizontal="center" vertical="center"/>
    </xf>
    <xf numFmtId="0" fontId="3" fillId="4" borderId="0" xfId="0" applyFont="1" applyFill="1" applyAlignment="1">
      <alignment horizontal="center" vertical="top"/>
    </xf>
    <xf numFmtId="0" fontId="6" fillId="4" borderId="0" xfId="0" applyFont="1" applyFill="1" applyAlignment="1">
      <alignment horizontal="left" vertical="top" wrapText="1"/>
    </xf>
    <xf numFmtId="0" fontId="6" fillId="4" borderId="0" xfId="0" applyFont="1" applyFill="1" applyAlignment="1">
      <alignment horizontal="left" vertical="center" wrapText="1"/>
    </xf>
    <xf numFmtId="0" fontId="5" fillId="6" borderId="8" xfId="4" applyFont="1" applyFill="1" applyBorder="1" applyAlignment="1">
      <alignment horizontal="center" wrapText="1"/>
    </xf>
    <xf numFmtId="0" fontId="5" fillId="6" borderId="9" xfId="4" applyFont="1" applyFill="1" applyBorder="1" applyAlignment="1">
      <alignment horizontal="center" vertical="center" wrapText="1"/>
    </xf>
    <xf numFmtId="0" fontId="6" fillId="4" borderId="0" xfId="0" applyFont="1" applyFill="1" applyAlignment="1">
      <alignment vertical="top" wrapText="1"/>
    </xf>
    <xf numFmtId="0" fontId="8" fillId="4" borderId="13" xfId="4" applyFont="1" applyFill="1" applyBorder="1" applyAlignment="1">
      <alignment horizontal="center" vertical="center" wrapText="1"/>
    </xf>
    <xf numFmtId="1" fontId="8" fillId="4" borderId="14" xfId="4" applyNumberFormat="1" applyFont="1" applyFill="1" applyBorder="1" applyAlignment="1">
      <alignment horizontal="center" vertical="center" wrapText="1"/>
    </xf>
    <xf numFmtId="0" fontId="8" fillId="4" borderId="1" xfId="4" applyFont="1" applyFill="1" applyAlignment="1">
      <alignment horizontal="center" vertical="center" wrapText="1"/>
    </xf>
    <xf numFmtId="1" fontId="8" fillId="4" borderId="20" xfId="4" applyNumberFormat="1" applyFont="1" applyFill="1" applyBorder="1" applyAlignment="1">
      <alignment horizontal="center" vertical="center" wrapText="1"/>
    </xf>
    <xf numFmtId="0" fontId="5" fillId="4" borderId="24" xfId="4" applyFont="1" applyFill="1" applyBorder="1" applyAlignment="1">
      <alignment horizontal="center" vertical="center" wrapText="1"/>
    </xf>
    <xf numFmtId="1" fontId="5" fillId="4" borderId="25" xfId="4" applyNumberFormat="1" applyFont="1" applyFill="1" applyBorder="1" applyAlignment="1">
      <alignment horizontal="center" vertical="center" wrapText="1"/>
    </xf>
    <xf numFmtId="10" fontId="3" fillId="4" borderId="1" xfId="0" applyNumberFormat="1" applyFont="1" applyFill="1" applyBorder="1" applyAlignment="1">
      <alignment horizontal="center" vertical="top" wrapText="1"/>
    </xf>
    <xf numFmtId="0" fontId="3" fillId="7" borderId="1" xfId="0" applyFont="1" applyFill="1" applyBorder="1" applyAlignment="1">
      <alignment horizontal="centerContinuous" vertical="center" wrapText="1"/>
    </xf>
    <xf numFmtId="0" fontId="3" fillId="0" borderId="1" xfId="0" applyFont="1" applyBorder="1" applyAlignment="1">
      <alignment horizontal="left" vertical="top" wrapText="1"/>
    </xf>
    <xf numFmtId="0" fontId="11" fillId="0" borderId="1" xfId="0" applyFont="1" applyBorder="1" applyAlignment="1">
      <alignment horizontal="left" vertical="top" wrapText="1"/>
    </xf>
    <xf numFmtId="49" fontId="14" fillId="0" borderId="1" xfId="0" quotePrefix="1" applyNumberFormat="1" applyFont="1" applyBorder="1" applyAlignment="1">
      <alignment horizontal="left" vertical="top" wrapText="1"/>
    </xf>
    <xf numFmtId="9" fontId="8" fillId="8" borderId="1" xfId="4" applyNumberFormat="1" applyFont="1" applyFill="1" applyAlignment="1" applyProtection="1">
      <alignment horizontal="center" vertical="center" wrapText="1"/>
      <protection locked="0"/>
    </xf>
    <xf numFmtId="0" fontId="13" fillId="0" borderId="1" xfId="0" applyFont="1" applyBorder="1" applyAlignment="1">
      <alignment horizontal="left" vertical="top" wrapText="1"/>
    </xf>
    <xf numFmtId="0" fontId="6" fillId="0" borderId="1" xfId="0" applyFont="1" applyBorder="1" applyAlignment="1">
      <alignment horizontal="center" vertical="center" wrapText="1"/>
    </xf>
    <xf numFmtId="1" fontId="8" fillId="8" borderId="1" xfId="4" applyNumberFormat="1" applyFont="1" applyFill="1" applyAlignment="1" applyProtection="1">
      <alignment horizontal="center" vertical="center" wrapText="1"/>
      <protection locked="0"/>
    </xf>
    <xf numFmtId="0" fontId="13" fillId="0" borderId="2" xfId="0" applyFont="1" applyBorder="1" applyAlignment="1">
      <alignment horizontal="right" vertical="center" wrapText="1"/>
    </xf>
    <xf numFmtId="0" fontId="13" fillId="0" borderId="1" xfId="0" applyFont="1" applyBorder="1" applyAlignment="1">
      <alignment horizontal="center" vertical="center" wrapText="1"/>
    </xf>
    <xf numFmtId="1" fontId="8" fillId="8" borderId="26" xfId="4" applyNumberFormat="1" applyFont="1" applyFill="1" applyBorder="1" applyAlignment="1" applyProtection="1">
      <alignment horizontal="center" vertical="center" wrapText="1"/>
      <protection locked="0"/>
    </xf>
    <xf numFmtId="1" fontId="8" fillId="8" borderId="13" xfId="4" applyNumberFormat="1" applyFont="1" applyFill="1" applyBorder="1" applyAlignment="1" applyProtection="1">
      <alignment horizontal="center" vertical="center" wrapText="1"/>
      <protection locked="0"/>
    </xf>
    <xf numFmtId="20" fontId="5" fillId="8" borderId="1" xfId="4" quotePrefix="1" applyNumberFormat="1" applyFont="1" applyFill="1" applyAlignment="1" applyProtection="1">
      <alignment horizontal="center" vertical="center" wrapText="1"/>
      <protection locked="0"/>
    </xf>
    <xf numFmtId="0" fontId="16" fillId="0" borderId="1" xfId="0" applyFont="1" applyBorder="1" applyAlignment="1">
      <alignment horizontal="left" vertical="top" wrapText="1"/>
    </xf>
    <xf numFmtId="0" fontId="14" fillId="0" borderId="1" xfId="0" quotePrefix="1" applyFont="1" applyBorder="1" applyAlignment="1">
      <alignment horizontal="left" vertical="top" wrapText="1"/>
    </xf>
    <xf numFmtId="0" fontId="8" fillId="8" borderId="1" xfId="4" applyFont="1" applyFill="1" applyAlignment="1" applyProtection="1">
      <alignment horizontal="center" vertical="center" wrapText="1"/>
      <protection locked="0"/>
    </xf>
    <xf numFmtId="0" fontId="8" fillId="8" borderId="1" xfId="4" applyFont="1" applyFill="1" applyAlignment="1" applyProtection="1">
      <alignment horizontal="left" vertical="top" wrapText="1"/>
      <protection locked="0"/>
    </xf>
    <xf numFmtId="0" fontId="6" fillId="0" borderId="1" xfId="0" applyFont="1" applyBorder="1" applyAlignment="1">
      <alignment horizontal="right" vertical="top" wrapText="1"/>
    </xf>
    <xf numFmtId="1" fontId="8" fillId="8" borderId="1" xfId="4" applyNumberFormat="1" applyFont="1" applyFill="1" applyAlignment="1">
      <alignment horizontal="center" vertical="center" wrapText="1"/>
    </xf>
    <xf numFmtId="0" fontId="4" fillId="4" borderId="0" xfId="0" applyFont="1" applyFill="1" applyAlignment="1">
      <alignment vertical="top" wrapText="1"/>
    </xf>
    <xf numFmtId="0" fontId="14" fillId="0" borderId="1" xfId="0" quotePrefix="1" applyFont="1" applyBorder="1" applyAlignment="1">
      <alignment horizontal="right" wrapText="1"/>
    </xf>
    <xf numFmtId="0" fontId="14" fillId="0" borderId="1" xfId="0" quotePrefix="1" applyFont="1" applyBorder="1" applyAlignment="1">
      <alignment horizontal="center" vertical="center" wrapText="1"/>
    </xf>
    <xf numFmtId="0" fontId="19" fillId="0" borderId="1" xfId="0" quotePrefix="1" applyFont="1" applyBorder="1" applyAlignment="1">
      <alignment horizontal="right" wrapText="1"/>
    </xf>
    <xf numFmtId="0" fontId="5" fillId="0" borderId="1" xfId="0" applyFont="1" applyBorder="1" applyAlignment="1">
      <alignment horizontal="left" vertical="top"/>
    </xf>
    <xf numFmtId="0" fontId="18" fillId="0" borderId="1" xfId="0" applyFont="1" applyBorder="1" applyAlignment="1">
      <alignment horizontal="left" vertical="top" wrapText="1"/>
    </xf>
    <xf numFmtId="9" fontId="8" fillId="8" borderId="1" xfId="3" applyFont="1" applyFill="1" applyBorder="1" applyAlignment="1" applyProtection="1">
      <alignment horizontal="center" vertical="center" wrapText="1"/>
      <protection locked="0"/>
    </xf>
    <xf numFmtId="0" fontId="8" fillId="0" borderId="1" xfId="0" quotePrefix="1" applyFont="1" applyBorder="1" applyAlignment="1">
      <alignment horizontal="center" vertical="center" wrapText="1"/>
    </xf>
    <xf numFmtId="1" fontId="8" fillId="8" borderId="1" xfId="4" applyNumberFormat="1" applyFont="1" applyFill="1" applyAlignment="1" applyProtection="1">
      <alignment horizontal="center" vertical="center"/>
      <protection locked="0"/>
    </xf>
    <xf numFmtId="0" fontId="11" fillId="4" borderId="1" xfId="0" applyFont="1" applyFill="1" applyBorder="1" applyAlignment="1">
      <alignment horizontal="left" vertical="top" wrapText="1"/>
    </xf>
    <xf numFmtId="0" fontId="14" fillId="0" borderId="3" xfId="0" quotePrefix="1" applyFont="1" applyBorder="1" applyAlignment="1">
      <alignment horizontal="center" vertical="center" wrapText="1"/>
    </xf>
    <xf numFmtId="0" fontId="14" fillId="0" borderId="1" xfId="0" applyFont="1" applyBorder="1" applyAlignment="1">
      <alignment horizontal="left" vertical="center" wrapText="1"/>
    </xf>
    <xf numFmtId="0" fontId="8" fillId="8" borderId="1" xfId="0" applyFont="1" applyFill="1" applyBorder="1" applyAlignment="1" applyProtection="1">
      <alignment horizontal="center" vertical="center" wrapText="1"/>
      <protection locked="0"/>
    </xf>
    <xf numFmtId="0" fontId="18" fillId="0" borderId="1" xfId="0" applyFont="1" applyBorder="1" applyAlignment="1">
      <alignment vertical="top" wrapText="1"/>
    </xf>
    <xf numFmtId="164" fontId="5" fillId="0" borderId="1" xfId="1" quotePrefix="1" applyNumberFormat="1" applyFont="1" applyBorder="1" applyAlignment="1">
      <alignment horizontal="center" vertical="center" wrapText="1"/>
    </xf>
    <xf numFmtId="1" fontId="8" fillId="0" borderId="1" xfId="0" applyNumberFormat="1" applyFont="1" applyBorder="1" applyAlignment="1">
      <alignment horizontal="center"/>
    </xf>
    <xf numFmtId="0" fontId="14" fillId="0" borderId="1" xfId="0" quotePrefix="1" applyFont="1" applyBorder="1" applyAlignment="1">
      <alignment vertical="top" wrapText="1"/>
    </xf>
    <xf numFmtId="165" fontId="27" fillId="0" borderId="1" xfId="2" quotePrefix="1" applyNumberFormat="1" applyFont="1" applyBorder="1" applyAlignment="1">
      <alignment vertical="top" wrapText="1"/>
    </xf>
    <xf numFmtId="0" fontId="19" fillId="0" borderId="1" xfId="0" applyFont="1" applyBorder="1" applyAlignment="1">
      <alignment horizontal="left" vertical="top" wrapText="1"/>
    </xf>
    <xf numFmtId="0" fontId="24" fillId="0" borderId="1" xfId="0" applyFont="1" applyBorder="1" applyAlignment="1">
      <alignment horizontal="left" vertical="top" wrapText="1"/>
    </xf>
    <xf numFmtId="0" fontId="4" fillId="0" borderId="0" xfId="0" applyFont="1" applyAlignment="1">
      <alignment horizontal="left" vertical="top" wrapText="1"/>
    </xf>
    <xf numFmtId="0" fontId="14" fillId="0" borderId="1" xfId="0" quotePrefix="1" applyFont="1" applyBorder="1" applyAlignment="1">
      <alignment horizontal="left" vertical="center" wrapText="1"/>
    </xf>
    <xf numFmtId="0" fontId="18" fillId="0" borderId="1" xfId="0" quotePrefix="1" applyFont="1" applyBorder="1" applyAlignment="1">
      <alignment horizontal="left" vertical="top" wrapText="1"/>
    </xf>
    <xf numFmtId="0" fontId="5" fillId="0" borderId="1" xfId="0" quotePrefix="1"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2" fillId="0" borderId="30" xfId="0" applyFont="1" applyBorder="1" applyAlignment="1">
      <alignment horizontal="center" vertical="center"/>
    </xf>
    <xf numFmtId="0" fontId="0" fillId="0" borderId="0" xfId="0" applyAlignment="1">
      <alignment wrapText="1"/>
    </xf>
    <xf numFmtId="49" fontId="0" fillId="0" borderId="0" xfId="0" applyNumberFormat="1" applyAlignment="1">
      <alignment wrapText="1"/>
    </xf>
    <xf numFmtId="0" fontId="0" fillId="0" borderId="0" xfId="0" applyAlignment="1">
      <alignment vertical="center" wrapText="1"/>
    </xf>
    <xf numFmtId="0" fontId="0" fillId="0" borderId="0" xfId="0" applyAlignment="1">
      <alignment horizontal="center"/>
    </xf>
    <xf numFmtId="0" fontId="31"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4" fillId="4" borderId="0" xfId="0" applyFont="1" applyFill="1" applyAlignment="1">
      <alignment horizontal="center" vertical="top"/>
    </xf>
    <xf numFmtId="0" fontId="4" fillId="4" borderId="0" xfId="0" applyFont="1" applyFill="1" applyAlignment="1">
      <alignment horizontal="left" vertical="center" wrapText="1"/>
    </xf>
    <xf numFmtId="0" fontId="37" fillId="6" borderId="8" xfId="4" applyFont="1" applyFill="1" applyBorder="1" applyAlignment="1">
      <alignment horizontal="center" wrapText="1"/>
    </xf>
    <xf numFmtId="0" fontId="37" fillId="6" borderId="9" xfId="4" applyFont="1" applyFill="1" applyBorder="1" applyAlignment="1">
      <alignment horizontal="center" vertical="center" wrapText="1"/>
    </xf>
    <xf numFmtId="0" fontId="40" fillId="4" borderId="13" xfId="4" applyFont="1" applyFill="1" applyBorder="1" applyAlignment="1">
      <alignment horizontal="center" vertical="center" wrapText="1"/>
    </xf>
    <xf numFmtId="1" fontId="40" fillId="4" borderId="14" xfId="4" applyNumberFormat="1" applyFont="1" applyFill="1" applyBorder="1" applyAlignment="1">
      <alignment horizontal="center" vertical="center" wrapText="1"/>
    </xf>
    <xf numFmtId="0" fontId="40" fillId="4" borderId="1" xfId="4" applyFont="1" applyFill="1" applyAlignment="1">
      <alignment horizontal="center" vertical="center" wrapText="1"/>
    </xf>
    <xf numFmtId="1" fontId="40" fillId="4" borderId="20" xfId="4" applyNumberFormat="1" applyFont="1" applyFill="1" applyBorder="1" applyAlignment="1">
      <alignment horizontal="center" vertical="center" wrapText="1"/>
    </xf>
    <xf numFmtId="0" fontId="37" fillId="4" borderId="24" xfId="4" applyFont="1" applyFill="1" applyBorder="1" applyAlignment="1">
      <alignment horizontal="center" vertical="center" wrapText="1"/>
    </xf>
    <xf numFmtId="1" fontId="37" fillId="4" borderId="25" xfId="4" applyNumberFormat="1" applyFont="1" applyFill="1" applyBorder="1" applyAlignment="1">
      <alignment horizontal="center" vertical="center" wrapText="1"/>
    </xf>
    <xf numFmtId="10" fontId="36" fillId="4" borderId="1" xfId="0" applyNumberFormat="1" applyFont="1" applyFill="1" applyBorder="1" applyAlignment="1">
      <alignment horizontal="center" vertical="top" wrapText="1"/>
    </xf>
    <xf numFmtId="1" fontId="8" fillId="8" borderId="1" xfId="4" applyNumberFormat="1" applyFont="1" applyFill="1" applyAlignment="1">
      <alignment horizontal="center" vertical="top" wrapText="1"/>
    </xf>
    <xf numFmtId="165" fontId="14" fillId="0" borderId="1" xfId="2" quotePrefix="1" applyNumberFormat="1" applyFont="1" applyBorder="1" applyAlignment="1">
      <alignment vertical="top" wrapText="1"/>
    </xf>
    <xf numFmtId="0" fontId="3" fillId="0" borderId="1" xfId="0" applyFont="1" applyBorder="1" applyAlignment="1">
      <alignment horizontal="center" vertical="center"/>
    </xf>
    <xf numFmtId="0" fontId="19" fillId="0" borderId="26" xfId="0" applyFont="1" applyBorder="1" applyAlignment="1">
      <alignment vertical="top" wrapText="1"/>
    </xf>
    <xf numFmtId="0" fontId="19" fillId="0" borderId="13" xfId="0" applyFont="1" applyBorder="1" applyAlignment="1">
      <alignment vertical="top" wrapText="1"/>
    </xf>
    <xf numFmtId="0" fontId="14" fillId="0" borderId="26" xfId="0" applyFont="1" applyBorder="1" applyAlignment="1">
      <alignment vertical="top" wrapText="1"/>
    </xf>
    <xf numFmtId="0" fontId="14" fillId="0" borderId="13" xfId="0" applyFont="1" applyBorder="1" applyAlignment="1">
      <alignment vertical="top" wrapText="1"/>
    </xf>
    <xf numFmtId="0" fontId="14" fillId="0" borderId="2" xfId="0" quotePrefix="1" applyFont="1" applyBorder="1" applyAlignment="1">
      <alignment horizontal="center" vertical="top" wrapText="1"/>
    </xf>
    <xf numFmtId="0" fontId="13" fillId="0" borderId="3" xfId="0" applyFont="1" applyBorder="1" applyAlignment="1">
      <alignment horizontal="center" vertical="top" wrapText="1"/>
    </xf>
    <xf numFmtId="0" fontId="5" fillId="0" borderId="2" xfId="0" applyFont="1" applyBorder="1" applyAlignment="1">
      <alignment horizontal="right" vertical="top"/>
    </xf>
    <xf numFmtId="0" fontId="5" fillId="0" borderId="16" xfId="0" applyFont="1" applyBorder="1" applyAlignment="1">
      <alignment horizontal="right" vertical="top"/>
    </xf>
    <xf numFmtId="0" fontId="5" fillId="0" borderId="3" xfId="0" applyFont="1" applyBorder="1" applyAlignment="1">
      <alignment horizontal="right" vertical="top"/>
    </xf>
    <xf numFmtId="0" fontId="6" fillId="8" borderId="34" xfId="0" applyFont="1" applyFill="1" applyBorder="1" applyAlignment="1">
      <alignment horizontal="left" vertical="top" wrapText="1"/>
    </xf>
    <xf numFmtId="0" fontId="6" fillId="8" borderId="29" xfId="0" applyFont="1" applyFill="1" applyBorder="1" applyAlignment="1">
      <alignment horizontal="left" vertical="top" wrapText="1"/>
    </xf>
    <xf numFmtId="0" fontId="14" fillId="0" borderId="2" xfId="0" quotePrefix="1" applyFont="1" applyBorder="1" applyAlignment="1">
      <alignment horizontal="center" vertical="center" wrapText="1"/>
    </xf>
    <xf numFmtId="0" fontId="14" fillId="0" borderId="3" xfId="0" quotePrefix="1" applyFont="1" applyBorder="1" applyAlignment="1">
      <alignment horizontal="center" vertical="center" wrapText="1"/>
    </xf>
    <xf numFmtId="0" fontId="14" fillId="0" borderId="3" xfId="0" quotePrefix="1" applyFont="1" applyBorder="1" applyAlignment="1">
      <alignment horizontal="center" vertical="top" wrapText="1"/>
    </xf>
    <xf numFmtId="0" fontId="5" fillId="10" borderId="2" xfId="0" applyFont="1" applyFill="1" applyBorder="1" applyAlignment="1">
      <alignment horizontal="center"/>
    </xf>
    <xf numFmtId="0" fontId="5" fillId="10" borderId="16" xfId="0" applyFont="1" applyFill="1" applyBorder="1" applyAlignment="1">
      <alignment horizontal="center"/>
    </xf>
    <xf numFmtId="0" fontId="5" fillId="10" borderId="3" xfId="0" applyFont="1" applyFill="1" applyBorder="1" applyAlignment="1">
      <alignment horizontal="center"/>
    </xf>
    <xf numFmtId="0" fontId="3" fillId="10" borderId="16"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5" fillId="0" borderId="26" xfId="0" applyFont="1" applyBorder="1" applyAlignment="1">
      <alignment horizontal="left" vertical="top"/>
    </xf>
    <xf numFmtId="0" fontId="5" fillId="0" borderId="13" xfId="0" applyFont="1" applyBorder="1" applyAlignment="1">
      <alignment horizontal="left" vertical="top"/>
    </xf>
    <xf numFmtId="0" fontId="14" fillId="0" borderId="26" xfId="0" applyFont="1" applyBorder="1" applyAlignment="1">
      <alignment horizontal="left" vertical="top" wrapText="1"/>
    </xf>
    <xf numFmtId="0" fontId="14" fillId="0" borderId="13" xfId="0" applyFont="1" applyBorder="1" applyAlignment="1">
      <alignment horizontal="left" vertical="top" wrapText="1"/>
    </xf>
    <xf numFmtId="0" fontId="14" fillId="0" borderId="26" xfId="0" quotePrefix="1" applyFont="1" applyBorder="1" applyAlignment="1">
      <alignment horizontal="left" vertical="top" wrapText="1"/>
    </xf>
    <xf numFmtId="0" fontId="14" fillId="0" borderId="13" xfId="0" quotePrefix="1" applyFont="1" applyBorder="1" applyAlignment="1">
      <alignment horizontal="left" vertical="top" wrapText="1"/>
    </xf>
    <xf numFmtId="9" fontId="8" fillId="8" borderId="26" xfId="3" applyFont="1" applyFill="1" applyBorder="1" applyAlignment="1" applyProtection="1">
      <alignment horizontal="center" vertical="center" wrapText="1"/>
      <protection locked="0"/>
    </xf>
    <xf numFmtId="9" fontId="8" fillId="8" borderId="13" xfId="3" applyFont="1" applyFill="1" applyBorder="1" applyAlignment="1" applyProtection="1">
      <alignment horizontal="center" vertical="center" wrapText="1"/>
      <protection locked="0"/>
    </xf>
    <xf numFmtId="0" fontId="24" fillId="0" borderId="26" xfId="0" applyFont="1" applyBorder="1" applyAlignment="1">
      <alignment horizontal="left" vertical="top" wrapText="1"/>
    </xf>
    <xf numFmtId="0" fontId="24" fillId="0" borderId="13" xfId="0" applyFont="1" applyBorder="1" applyAlignment="1">
      <alignment horizontal="left" vertical="top"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1" fontId="8" fillId="8" borderId="26" xfId="4" applyNumberFormat="1" applyFont="1" applyFill="1" applyBorder="1" applyAlignment="1" applyProtection="1">
      <alignment horizontal="center" vertical="center"/>
      <protection locked="0"/>
    </xf>
    <xf numFmtId="1" fontId="8" fillId="8" borderId="13" xfId="4" applyNumberFormat="1" applyFont="1" applyFill="1" applyBorder="1" applyAlignment="1" applyProtection="1">
      <alignment horizontal="center" vertical="center"/>
      <protection locked="0"/>
    </xf>
    <xf numFmtId="0" fontId="14" fillId="0" borderId="2" xfId="0" quotePrefix="1" applyFont="1" applyBorder="1" applyAlignment="1">
      <alignment horizontal="left" vertical="center" wrapText="1"/>
    </xf>
    <xf numFmtId="0" fontId="14" fillId="0" borderId="3" xfId="0" quotePrefix="1" applyFont="1" applyBorder="1" applyAlignment="1">
      <alignment horizontal="left"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11" fillId="0" borderId="26" xfId="0" applyFont="1" applyBorder="1" applyAlignment="1">
      <alignment horizontal="left" vertical="top" wrapText="1"/>
    </xf>
    <xf numFmtId="0" fontId="14" fillId="0" borderId="27" xfId="0" applyFont="1" applyBorder="1" applyAlignment="1">
      <alignment horizontal="left" vertical="top" wrapText="1"/>
    </xf>
    <xf numFmtId="0" fontId="6" fillId="0" borderId="27" xfId="0" applyFont="1" applyBorder="1" applyAlignment="1">
      <alignment horizontal="center" vertical="center" wrapText="1"/>
    </xf>
    <xf numFmtId="1" fontId="8" fillId="8" borderId="27" xfId="4" applyNumberFormat="1" applyFont="1" applyFill="1" applyBorder="1" applyAlignment="1" applyProtection="1">
      <alignment horizontal="center" vertical="center"/>
      <protection locked="0"/>
    </xf>
    <xf numFmtId="0" fontId="19" fillId="0" borderId="26" xfId="0" applyFont="1" applyBorder="1" applyAlignment="1">
      <alignment horizontal="left" vertical="top" wrapText="1"/>
    </xf>
    <xf numFmtId="0" fontId="19" fillId="0" borderId="13" xfId="0" applyFont="1" applyBorder="1" applyAlignment="1">
      <alignment horizontal="left" vertical="top" wrapText="1"/>
    </xf>
    <xf numFmtId="0" fontId="22" fillId="0" borderId="26" xfId="0" applyFont="1" applyBorder="1" applyAlignment="1">
      <alignment horizontal="left" vertical="top" wrapText="1"/>
    </xf>
    <xf numFmtId="0" fontId="22" fillId="0" borderId="13" xfId="0" applyFont="1" applyBorder="1" applyAlignment="1">
      <alignment horizontal="left" vertical="top" wrapText="1"/>
    </xf>
    <xf numFmtId="0" fontId="5" fillId="0" borderId="27" xfId="0" applyFont="1" applyBorder="1" applyAlignment="1">
      <alignment horizontal="left" vertical="top"/>
    </xf>
    <xf numFmtId="0" fontId="19" fillId="0" borderId="27" xfId="0" applyFont="1" applyBorder="1" applyAlignment="1">
      <alignment horizontal="left" vertical="top" wrapText="1"/>
    </xf>
    <xf numFmtId="9" fontId="8" fillId="8" borderId="27" xfId="3" applyFont="1" applyFill="1" applyBorder="1" applyAlignment="1" applyProtection="1">
      <alignment horizontal="center" vertical="center" wrapText="1"/>
      <protection locked="0"/>
    </xf>
    <xf numFmtId="0" fontId="22" fillId="0" borderId="27" xfId="0" applyFont="1" applyBorder="1" applyAlignment="1">
      <alignment horizontal="left" vertical="top" wrapText="1"/>
    </xf>
    <xf numFmtId="9" fontId="8" fillId="8" borderId="26" xfId="3" applyFont="1" applyFill="1" applyBorder="1" applyAlignment="1">
      <alignment horizontal="center" vertical="center" wrapText="1"/>
    </xf>
    <xf numFmtId="9" fontId="8" fillId="8" borderId="27" xfId="3" applyFont="1" applyFill="1" applyBorder="1" applyAlignment="1">
      <alignment horizontal="center" vertical="center" wrapText="1"/>
    </xf>
    <xf numFmtId="9" fontId="8" fillId="8" borderId="13" xfId="3" applyFont="1" applyFill="1" applyBorder="1" applyAlignment="1">
      <alignment horizontal="center" vertical="center" wrapText="1"/>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18" fillId="0" borderId="13" xfId="0" applyFont="1" applyBorder="1" applyAlignment="1">
      <alignment horizontal="left" vertical="top" wrapText="1"/>
    </xf>
    <xf numFmtId="0" fontId="8" fillId="0" borderId="26" xfId="0" quotePrefix="1" applyFont="1" applyBorder="1" applyAlignment="1">
      <alignment horizontal="center" vertical="center" wrapText="1"/>
    </xf>
    <xf numFmtId="0" fontId="8" fillId="0" borderId="27" xfId="0" quotePrefix="1" applyFont="1" applyBorder="1" applyAlignment="1">
      <alignment horizontal="center" vertical="center" wrapText="1"/>
    </xf>
    <xf numFmtId="0" fontId="8" fillId="0" borderId="13" xfId="0" quotePrefix="1" applyFont="1" applyBorder="1" applyAlignment="1">
      <alignment horizontal="center" vertical="center"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13"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3" fillId="0" borderId="27" xfId="0" applyFont="1" applyBorder="1" applyAlignment="1">
      <alignment horizontal="left" vertical="top" wrapText="1"/>
    </xf>
    <xf numFmtId="0" fontId="14" fillId="0" borderId="27" xfId="0" quotePrefix="1" applyFont="1" applyBorder="1" applyAlignment="1">
      <alignment horizontal="left" vertical="top" wrapText="1"/>
    </xf>
    <xf numFmtId="0" fontId="13" fillId="0" borderId="26" xfId="0" applyFont="1" applyBorder="1" applyAlignment="1">
      <alignment horizontal="left"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2" xfId="0" applyFont="1" applyBorder="1" applyAlignment="1">
      <alignment horizontal="center" vertical="top" wrapText="1"/>
    </xf>
    <xf numFmtId="0" fontId="3" fillId="0" borderId="16" xfId="0" applyFont="1" applyBorder="1" applyAlignment="1">
      <alignment horizontal="center" vertical="top" wrapText="1"/>
    </xf>
    <xf numFmtId="0" fontId="3" fillId="0" borderId="3" xfId="0" applyFont="1" applyBorder="1" applyAlignment="1">
      <alignment horizontal="center" vertical="top" wrapText="1"/>
    </xf>
    <xf numFmtId="0" fontId="3" fillId="9" borderId="16" xfId="0" applyFont="1" applyFill="1" applyBorder="1" applyAlignment="1">
      <alignment horizontal="center" vertical="top" wrapText="1"/>
    </xf>
    <xf numFmtId="0" fontId="3" fillId="9" borderId="3" xfId="0" applyFont="1" applyFill="1" applyBorder="1" applyAlignment="1">
      <alignment horizontal="center" vertical="top" wrapText="1"/>
    </xf>
    <xf numFmtId="0" fontId="3" fillId="9" borderId="16" xfId="0" applyFont="1" applyFill="1" applyBorder="1" applyAlignment="1">
      <alignment horizontal="left" vertical="top" wrapText="1"/>
    </xf>
    <xf numFmtId="0" fontId="3" fillId="9" borderId="3" xfId="0" applyFont="1" applyFill="1" applyBorder="1" applyAlignment="1">
      <alignment horizontal="left" vertical="top" wrapText="1"/>
    </xf>
    <xf numFmtId="0" fontId="17" fillId="0" borderId="26" xfId="0" applyFont="1" applyBorder="1" applyAlignment="1">
      <alignment horizontal="left" vertical="top" wrapText="1"/>
    </xf>
    <xf numFmtId="0" fontId="17" fillId="0" borderId="13" xfId="0" applyFont="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7" borderId="16" xfId="0" applyFont="1" applyFill="1" applyBorder="1" applyAlignment="1">
      <alignment horizontal="left" vertical="top" wrapText="1"/>
    </xf>
    <xf numFmtId="0" fontId="10" fillId="7" borderId="3"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13" xfId="0" applyFont="1" applyBorder="1" applyAlignment="1">
      <alignment horizontal="left" vertical="top" wrapText="1"/>
    </xf>
    <xf numFmtId="0" fontId="11" fillId="4" borderId="26" xfId="0" applyFont="1" applyFill="1" applyBorder="1" applyAlignment="1">
      <alignment horizontal="left" vertical="top" wrapText="1"/>
    </xf>
    <xf numFmtId="0" fontId="11" fillId="4" borderId="13" xfId="0" applyFont="1" applyFill="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6" fillId="4" borderId="1" xfId="0" applyFont="1" applyFill="1" applyBorder="1" applyAlignment="1">
      <alignment horizontal="right" vertical="top"/>
    </xf>
    <xf numFmtId="0" fontId="3" fillId="5" borderId="1"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6" fillId="4" borderId="10" xfId="0" applyFont="1" applyFill="1" applyBorder="1" applyAlignment="1">
      <alignment horizontal="right" vertical="center" wrapText="1"/>
    </xf>
    <xf numFmtId="0" fontId="6" fillId="4" borderId="11" xfId="0" applyFont="1" applyFill="1" applyBorder="1" applyAlignment="1">
      <alignment horizontal="right" vertical="center" wrapText="1"/>
    </xf>
    <xf numFmtId="0" fontId="6" fillId="4" borderId="12" xfId="0" applyFont="1" applyFill="1" applyBorder="1" applyAlignment="1">
      <alignment horizontal="right" vertical="center" wrapText="1"/>
    </xf>
    <xf numFmtId="0" fontId="6" fillId="4" borderId="15" xfId="0" applyFont="1" applyFill="1" applyBorder="1" applyAlignment="1">
      <alignment horizontal="right" vertical="center" wrapText="1"/>
    </xf>
    <xf numFmtId="0" fontId="6" fillId="4" borderId="16" xfId="0" applyFont="1" applyFill="1" applyBorder="1" applyAlignment="1">
      <alignment horizontal="right" vertical="center" wrapText="1"/>
    </xf>
    <xf numFmtId="0" fontId="6" fillId="4" borderId="3" xfId="0" applyFont="1" applyFill="1" applyBorder="1" applyAlignment="1">
      <alignment horizontal="right" vertical="center" wrapText="1"/>
    </xf>
    <xf numFmtId="0" fontId="6" fillId="4" borderId="17" xfId="0" applyFont="1" applyFill="1" applyBorder="1" applyAlignment="1">
      <alignment horizontal="right" vertical="center" wrapText="1"/>
    </xf>
    <xf numFmtId="0" fontId="6" fillId="4" borderId="18" xfId="0" applyFont="1" applyFill="1" applyBorder="1" applyAlignment="1">
      <alignment horizontal="right" vertical="center" wrapText="1"/>
    </xf>
    <xf numFmtId="0" fontId="6" fillId="4" borderId="19" xfId="0" applyFont="1" applyFill="1" applyBorder="1" applyAlignment="1">
      <alignment horizontal="right" vertical="center" wrapText="1"/>
    </xf>
    <xf numFmtId="0" fontId="3" fillId="4" borderId="21" xfId="0" applyFont="1" applyFill="1" applyBorder="1" applyAlignment="1">
      <alignment horizontal="right" vertical="center" wrapText="1"/>
    </xf>
    <xf numFmtId="0" fontId="3" fillId="4" borderId="22"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6" borderId="1" xfId="0" applyFont="1" applyFill="1" applyBorder="1" applyAlignment="1">
      <alignment horizontal="right" vertical="top" wrapText="1"/>
    </xf>
    <xf numFmtId="0" fontId="9" fillId="6" borderId="1" xfId="0" applyFont="1" applyFill="1" applyBorder="1" applyAlignment="1">
      <alignment horizontal="right" vertical="top" wrapText="1"/>
    </xf>
    <xf numFmtId="0" fontId="6" fillId="4" borderId="2" xfId="0" applyFont="1" applyFill="1" applyBorder="1" applyAlignment="1">
      <alignment horizontal="right" vertical="top"/>
    </xf>
    <xf numFmtId="0" fontId="6" fillId="4" borderId="3" xfId="0" applyFont="1" applyFill="1" applyBorder="1" applyAlignment="1">
      <alignment horizontal="righ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2" xfId="0" applyFont="1" applyFill="1" applyBorder="1" applyAlignment="1">
      <alignment horizontal="right" vertical="center" wrapText="1"/>
    </xf>
    <xf numFmtId="0" fontId="3" fillId="4" borderId="4" xfId="0" applyFont="1" applyFill="1" applyBorder="1" applyAlignment="1">
      <alignment horizontal="left" wrapText="1"/>
    </xf>
    <xf numFmtId="0" fontId="42" fillId="7" borderId="16" xfId="0" applyFont="1" applyFill="1" applyBorder="1" applyAlignment="1">
      <alignment horizontal="left" vertical="top" wrapText="1"/>
    </xf>
    <xf numFmtId="0" fontId="42" fillId="7" borderId="3" xfId="0" applyFont="1" applyFill="1" applyBorder="1" applyAlignment="1">
      <alignment horizontal="left" vertical="top" wrapText="1"/>
    </xf>
    <xf numFmtId="0" fontId="39" fillId="4" borderId="15" xfId="0" applyFont="1" applyFill="1" applyBorder="1" applyAlignment="1">
      <alignment horizontal="right" vertical="center" wrapText="1"/>
    </xf>
    <xf numFmtId="0" fontId="39" fillId="4" borderId="16" xfId="0" applyFont="1" applyFill="1" applyBorder="1" applyAlignment="1">
      <alignment horizontal="right" vertical="center" wrapText="1"/>
    </xf>
    <xf numFmtId="0" fontId="39" fillId="4" borderId="3" xfId="0" applyFont="1" applyFill="1" applyBorder="1" applyAlignment="1">
      <alignment horizontal="right" vertical="center" wrapText="1"/>
    </xf>
    <xf numFmtId="0" fontId="39" fillId="4" borderId="17" xfId="0" applyFont="1" applyFill="1" applyBorder="1" applyAlignment="1">
      <alignment horizontal="right" vertical="center" wrapText="1"/>
    </xf>
    <xf numFmtId="0" fontId="39" fillId="4" borderId="18" xfId="0" applyFont="1" applyFill="1" applyBorder="1" applyAlignment="1">
      <alignment horizontal="right" vertical="center" wrapText="1"/>
    </xf>
    <xf numFmtId="0" fontId="39" fillId="4" borderId="19" xfId="0" applyFont="1" applyFill="1" applyBorder="1" applyAlignment="1">
      <alignment horizontal="right" vertical="center" wrapText="1"/>
    </xf>
    <xf numFmtId="0" fontId="36" fillId="4" borderId="21" xfId="0" applyFont="1" applyFill="1" applyBorder="1" applyAlignment="1">
      <alignment horizontal="right" vertical="center" wrapText="1"/>
    </xf>
    <xf numFmtId="0" fontId="36" fillId="4" borderId="22" xfId="0" applyFont="1" applyFill="1" applyBorder="1" applyAlignment="1">
      <alignment horizontal="right" vertical="center" wrapText="1"/>
    </xf>
    <xf numFmtId="0" fontId="36" fillId="4" borderId="23" xfId="0" applyFont="1" applyFill="1" applyBorder="1" applyAlignment="1">
      <alignment horizontal="right" vertical="center" wrapText="1"/>
    </xf>
    <xf numFmtId="0" fontId="36" fillId="6" borderId="1" xfId="0" applyFont="1" applyFill="1" applyBorder="1" applyAlignment="1">
      <alignment horizontal="right" vertical="top" wrapText="1"/>
    </xf>
    <xf numFmtId="0" fontId="41" fillId="6" borderId="1" xfId="0" applyFont="1" applyFill="1" applyBorder="1" applyAlignment="1">
      <alignment horizontal="right" vertical="top" wrapText="1"/>
    </xf>
    <xf numFmtId="0" fontId="35" fillId="4" borderId="4" xfId="0" applyFont="1" applyFill="1" applyBorder="1" applyAlignment="1">
      <alignment horizontal="left"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2" fillId="0" borderId="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3" xfId="0" applyFont="1" applyBorder="1" applyAlignment="1">
      <alignment horizontal="center" vertical="center" wrapText="1"/>
    </xf>
    <xf numFmtId="0" fontId="36" fillId="6" borderId="5" xfId="0" applyFont="1" applyFill="1" applyBorder="1" applyAlignment="1">
      <alignment horizontal="center" vertical="center" wrapText="1"/>
    </xf>
    <xf numFmtId="0" fontId="36" fillId="6" borderId="6"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9" fillId="4" borderId="10" xfId="0" applyFont="1" applyFill="1" applyBorder="1" applyAlignment="1">
      <alignment horizontal="right" vertical="center" wrapText="1"/>
    </xf>
    <xf numFmtId="0" fontId="39" fillId="4" borderId="11" xfId="0" applyFont="1" applyFill="1" applyBorder="1" applyAlignment="1">
      <alignment horizontal="right" vertical="center" wrapText="1"/>
    </xf>
    <xf numFmtId="0" fontId="39" fillId="4" borderId="12" xfId="0" applyFont="1" applyFill="1" applyBorder="1" applyAlignment="1">
      <alignment horizontal="right" vertical="center" wrapText="1"/>
    </xf>
    <xf numFmtId="0" fontId="0" fillId="0" borderId="0" xfId="0" applyFill="1" applyAlignment="1">
      <alignment horizontal="left"/>
    </xf>
    <xf numFmtId="0" fontId="0" fillId="0" borderId="0" xfId="0" applyFill="1" applyAlignment="1">
      <alignment horizontal="left" wrapText="1"/>
    </xf>
    <xf numFmtId="0" fontId="3" fillId="0" borderId="1" xfId="0" applyFont="1" applyFill="1" applyBorder="1" applyAlignment="1">
      <alignment horizontal="left" vertical="top" wrapText="1"/>
    </xf>
    <xf numFmtId="0" fontId="0" fillId="0" borderId="0" xfId="0" applyFill="1" applyBorder="1" applyAlignment="1">
      <alignment horizontal="left"/>
    </xf>
    <xf numFmtId="0" fontId="14" fillId="0" borderId="0" xfId="0" quotePrefix="1" applyFont="1" applyFill="1" applyBorder="1" applyAlignment="1">
      <alignment horizontal="right" wrapText="1"/>
    </xf>
    <xf numFmtId="0" fontId="14" fillId="0" borderId="0" xfId="0" quotePrefix="1" applyFont="1" applyFill="1" applyBorder="1" applyAlignment="1">
      <alignment horizontal="center" vertical="center" wrapText="1"/>
    </xf>
    <xf numFmtId="0" fontId="19" fillId="0" borderId="0" xfId="0" quotePrefix="1" applyFont="1" applyFill="1" applyBorder="1" applyAlignment="1">
      <alignment horizontal="right" wrapText="1"/>
    </xf>
    <xf numFmtId="9" fontId="8" fillId="0" borderId="0" xfId="3" applyFont="1" applyFill="1" applyBorder="1" applyAlignment="1" applyProtection="1">
      <alignment vertical="center" wrapText="1"/>
      <protection locked="0"/>
    </xf>
    <xf numFmtId="0" fontId="0" fillId="0" borderId="0" xfId="0" applyFill="1"/>
    <xf numFmtId="0" fontId="0" fillId="0" borderId="0" xfId="0" applyFill="1" applyAlignment="1">
      <alignment wrapText="1"/>
    </xf>
    <xf numFmtId="0" fontId="5" fillId="0" borderId="26" xfId="0" applyFont="1" applyFill="1" applyBorder="1" applyAlignment="1">
      <alignment horizontal="left" vertical="top"/>
    </xf>
    <xf numFmtId="0" fontId="5" fillId="0" borderId="27" xfId="0" applyFont="1" applyFill="1" applyBorder="1" applyAlignment="1">
      <alignment horizontal="left" vertical="top"/>
    </xf>
    <xf numFmtId="0" fontId="14" fillId="0" borderId="1" xfId="0" quotePrefix="1" applyFont="1" applyFill="1" applyBorder="1" applyAlignment="1">
      <alignment horizontal="left" vertical="top" wrapText="1"/>
    </xf>
    <xf numFmtId="0" fontId="5" fillId="0" borderId="1" xfId="0" applyFont="1" applyFill="1" applyBorder="1" applyAlignment="1">
      <alignment horizontal="left" vertical="top"/>
    </xf>
    <xf numFmtId="0" fontId="5" fillId="0" borderId="13" xfId="0" applyFont="1" applyFill="1" applyBorder="1" applyAlignment="1">
      <alignment horizontal="left" vertical="top"/>
    </xf>
    <xf numFmtId="0" fontId="0" fillId="0" borderId="0" xfId="0" applyFill="1" applyBorder="1" applyAlignment="1">
      <alignment wrapText="1"/>
    </xf>
    <xf numFmtId="0" fontId="0" fillId="0" borderId="0" xfId="0" applyAlignment="1">
      <alignment horizontal="center" vertical="center"/>
    </xf>
  </cellXfs>
  <cellStyles count="5">
    <cellStyle name="20% - Accent5 2" xfId="4" xr:uid="{0E0A83F6-F5CD-47A7-9E55-6BAB7AD4393C}"/>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5A49D-F638-488C-BB43-7D6EFA6C4142}">
  <dimension ref="A1:S76"/>
  <sheetViews>
    <sheetView tabSelected="1" workbookViewId="0">
      <selection activeCell="L14" sqref="L14"/>
    </sheetView>
  </sheetViews>
  <sheetFormatPr defaultColWidth="9.28515625" defaultRowHeight="15" x14ac:dyDescent="0.25"/>
  <cols>
    <col min="1" max="1" width="6.7109375" style="62" bestFit="1" customWidth="1"/>
    <col min="2" max="2" width="23.85546875" style="63" customWidth="1"/>
    <col min="3" max="3" width="21.42578125" style="63" customWidth="1"/>
    <col min="4" max="4" width="20.140625" style="63" customWidth="1"/>
    <col min="5" max="5" width="8" style="63" customWidth="1"/>
    <col min="6" max="6" width="8.140625" style="64" customWidth="1"/>
    <col min="7" max="7" width="21.5703125" style="63" customWidth="1"/>
    <col min="8" max="8" width="5.140625" style="65" customWidth="1"/>
    <col min="9" max="9" width="6.85546875" style="66" customWidth="1"/>
    <col min="10" max="10" width="4.85546875" customWidth="1"/>
    <col min="12" max="12" width="43.85546875" customWidth="1"/>
    <col min="14" max="14" width="20.140625" customWidth="1"/>
    <col min="15" max="15" width="6.7109375" bestFit="1" customWidth="1"/>
    <col min="16" max="16" width="23.85546875" customWidth="1"/>
    <col min="17" max="17" width="21.42578125" customWidth="1"/>
    <col min="18" max="18" width="20.140625" customWidth="1"/>
    <col min="19" max="19" width="8" customWidth="1"/>
    <col min="259" max="259" width="6.7109375" bestFit="1" customWidth="1"/>
    <col min="260" max="260" width="32.7109375" customWidth="1"/>
    <col min="261" max="261" width="26.7109375" customWidth="1"/>
    <col min="262" max="262" width="12.28515625" customWidth="1"/>
    <col min="263" max="263" width="55.7109375" bestFit="1" customWidth="1"/>
    <col min="264" max="264" width="13.7109375" customWidth="1"/>
    <col min="265" max="265" width="12.28515625" customWidth="1"/>
    <col min="266" max="266" width="4.85546875" customWidth="1"/>
    <col min="515" max="515" width="6.7109375" bestFit="1" customWidth="1"/>
    <col min="516" max="516" width="32.7109375" customWidth="1"/>
    <col min="517" max="517" width="26.7109375" customWidth="1"/>
    <col min="518" max="518" width="12.28515625" customWidth="1"/>
    <col min="519" max="519" width="55.7109375" bestFit="1" customWidth="1"/>
    <col min="520" max="520" width="13.7109375" customWidth="1"/>
    <col min="521" max="521" width="12.28515625" customWidth="1"/>
    <col min="522" max="522" width="4.85546875" customWidth="1"/>
    <col min="771" max="771" width="6.7109375" bestFit="1" customWidth="1"/>
    <col min="772" max="772" width="32.7109375" customWidth="1"/>
    <col min="773" max="773" width="26.7109375" customWidth="1"/>
    <col min="774" max="774" width="12.28515625" customWidth="1"/>
    <col min="775" max="775" width="55.7109375" bestFit="1" customWidth="1"/>
    <col min="776" max="776" width="13.7109375" customWidth="1"/>
    <col min="777" max="777" width="12.28515625" customWidth="1"/>
    <col min="778" max="778" width="4.85546875" customWidth="1"/>
    <col min="1027" max="1027" width="6.7109375" bestFit="1" customWidth="1"/>
    <col min="1028" max="1028" width="32.7109375" customWidth="1"/>
    <col min="1029" max="1029" width="26.7109375" customWidth="1"/>
    <col min="1030" max="1030" width="12.28515625" customWidth="1"/>
    <col min="1031" max="1031" width="55.7109375" bestFit="1" customWidth="1"/>
    <col min="1032" max="1032" width="13.7109375" customWidth="1"/>
    <col min="1033" max="1033" width="12.28515625" customWidth="1"/>
    <col min="1034" max="1034" width="4.85546875" customWidth="1"/>
    <col min="1283" max="1283" width="6.7109375" bestFit="1" customWidth="1"/>
    <col min="1284" max="1284" width="32.7109375" customWidth="1"/>
    <col min="1285" max="1285" width="26.7109375" customWidth="1"/>
    <col min="1286" max="1286" width="12.28515625" customWidth="1"/>
    <col min="1287" max="1287" width="55.7109375" bestFit="1" customWidth="1"/>
    <col min="1288" max="1288" width="13.7109375" customWidth="1"/>
    <col min="1289" max="1289" width="12.28515625" customWidth="1"/>
    <col min="1290" max="1290" width="4.85546875" customWidth="1"/>
    <col min="1539" max="1539" width="6.7109375" bestFit="1" customWidth="1"/>
    <col min="1540" max="1540" width="32.7109375" customWidth="1"/>
    <col min="1541" max="1541" width="26.7109375" customWidth="1"/>
    <col min="1542" max="1542" width="12.28515625" customWidth="1"/>
    <col min="1543" max="1543" width="55.7109375" bestFit="1" customWidth="1"/>
    <col min="1544" max="1544" width="13.7109375" customWidth="1"/>
    <col min="1545" max="1545" width="12.28515625" customWidth="1"/>
    <col min="1546" max="1546" width="4.85546875" customWidth="1"/>
    <col min="1795" max="1795" width="6.7109375" bestFit="1" customWidth="1"/>
    <col min="1796" max="1796" width="32.7109375" customWidth="1"/>
    <col min="1797" max="1797" width="26.7109375" customWidth="1"/>
    <col min="1798" max="1798" width="12.28515625" customWidth="1"/>
    <col min="1799" max="1799" width="55.7109375" bestFit="1" customWidth="1"/>
    <col min="1800" max="1800" width="13.7109375" customWidth="1"/>
    <col min="1801" max="1801" width="12.28515625" customWidth="1"/>
    <col min="1802" max="1802" width="4.85546875" customWidth="1"/>
    <col min="2051" max="2051" width="6.7109375" bestFit="1" customWidth="1"/>
    <col min="2052" max="2052" width="32.7109375" customWidth="1"/>
    <col min="2053" max="2053" width="26.7109375" customWidth="1"/>
    <col min="2054" max="2054" width="12.28515625" customWidth="1"/>
    <col min="2055" max="2055" width="55.7109375" bestFit="1" customWidth="1"/>
    <col min="2056" max="2056" width="13.7109375" customWidth="1"/>
    <col min="2057" max="2057" width="12.28515625" customWidth="1"/>
    <col min="2058" max="2058" width="4.85546875" customWidth="1"/>
    <col min="2307" max="2307" width="6.7109375" bestFit="1" customWidth="1"/>
    <col min="2308" max="2308" width="32.7109375" customWidth="1"/>
    <col min="2309" max="2309" width="26.7109375" customWidth="1"/>
    <col min="2310" max="2310" width="12.28515625" customWidth="1"/>
    <col min="2311" max="2311" width="55.7109375" bestFit="1" customWidth="1"/>
    <col min="2312" max="2312" width="13.7109375" customWidth="1"/>
    <col min="2313" max="2313" width="12.28515625" customWidth="1"/>
    <col min="2314" max="2314" width="4.85546875" customWidth="1"/>
    <col min="2563" max="2563" width="6.7109375" bestFit="1" customWidth="1"/>
    <col min="2564" max="2564" width="32.7109375" customWidth="1"/>
    <col min="2565" max="2565" width="26.7109375" customWidth="1"/>
    <col min="2566" max="2566" width="12.28515625" customWidth="1"/>
    <col min="2567" max="2567" width="55.7109375" bestFit="1" customWidth="1"/>
    <col min="2568" max="2568" width="13.7109375" customWidth="1"/>
    <col min="2569" max="2569" width="12.28515625" customWidth="1"/>
    <col min="2570" max="2570" width="4.85546875" customWidth="1"/>
    <col min="2819" max="2819" width="6.7109375" bestFit="1" customWidth="1"/>
    <col min="2820" max="2820" width="32.7109375" customWidth="1"/>
    <col min="2821" max="2821" width="26.7109375" customWidth="1"/>
    <col min="2822" max="2822" width="12.28515625" customWidth="1"/>
    <col min="2823" max="2823" width="55.7109375" bestFit="1" customWidth="1"/>
    <col min="2824" max="2824" width="13.7109375" customWidth="1"/>
    <col min="2825" max="2825" width="12.28515625" customWidth="1"/>
    <col min="2826" max="2826" width="4.85546875" customWidth="1"/>
    <col min="3075" max="3075" width="6.7109375" bestFit="1" customWidth="1"/>
    <col min="3076" max="3076" width="32.7109375" customWidth="1"/>
    <col min="3077" max="3077" width="26.7109375" customWidth="1"/>
    <col min="3078" max="3078" width="12.28515625" customWidth="1"/>
    <col min="3079" max="3079" width="55.7109375" bestFit="1" customWidth="1"/>
    <col min="3080" max="3080" width="13.7109375" customWidth="1"/>
    <col min="3081" max="3081" width="12.28515625" customWidth="1"/>
    <col min="3082" max="3082" width="4.85546875" customWidth="1"/>
    <col min="3331" max="3331" width="6.7109375" bestFit="1" customWidth="1"/>
    <col min="3332" max="3332" width="32.7109375" customWidth="1"/>
    <col min="3333" max="3333" width="26.7109375" customWidth="1"/>
    <col min="3334" max="3334" width="12.28515625" customWidth="1"/>
    <col min="3335" max="3335" width="55.7109375" bestFit="1" customWidth="1"/>
    <col min="3336" max="3336" width="13.7109375" customWidth="1"/>
    <col min="3337" max="3337" width="12.28515625" customWidth="1"/>
    <col min="3338" max="3338" width="4.85546875" customWidth="1"/>
    <col min="3587" max="3587" width="6.7109375" bestFit="1" customWidth="1"/>
    <col min="3588" max="3588" width="32.7109375" customWidth="1"/>
    <col min="3589" max="3589" width="26.7109375" customWidth="1"/>
    <col min="3590" max="3590" width="12.28515625" customWidth="1"/>
    <col min="3591" max="3591" width="55.7109375" bestFit="1" customWidth="1"/>
    <col min="3592" max="3592" width="13.7109375" customWidth="1"/>
    <col min="3593" max="3593" width="12.28515625" customWidth="1"/>
    <col min="3594" max="3594" width="4.85546875" customWidth="1"/>
    <col min="3843" max="3843" width="6.7109375" bestFit="1" customWidth="1"/>
    <col min="3844" max="3844" width="32.7109375" customWidth="1"/>
    <col min="3845" max="3845" width="26.7109375" customWidth="1"/>
    <col min="3846" max="3846" width="12.28515625" customWidth="1"/>
    <col min="3847" max="3847" width="55.7109375" bestFit="1" customWidth="1"/>
    <col min="3848" max="3848" width="13.7109375" customWidth="1"/>
    <col min="3849" max="3849" width="12.28515625" customWidth="1"/>
    <col min="3850" max="3850" width="4.85546875" customWidth="1"/>
    <col min="4099" max="4099" width="6.7109375" bestFit="1" customWidth="1"/>
    <col min="4100" max="4100" width="32.7109375" customWidth="1"/>
    <col min="4101" max="4101" width="26.7109375" customWidth="1"/>
    <col min="4102" max="4102" width="12.28515625" customWidth="1"/>
    <col min="4103" max="4103" width="55.7109375" bestFit="1" customWidth="1"/>
    <col min="4104" max="4104" width="13.7109375" customWidth="1"/>
    <col min="4105" max="4105" width="12.28515625" customWidth="1"/>
    <col min="4106" max="4106" width="4.85546875" customWidth="1"/>
    <col min="4355" max="4355" width="6.7109375" bestFit="1" customWidth="1"/>
    <col min="4356" max="4356" width="32.7109375" customWidth="1"/>
    <col min="4357" max="4357" width="26.7109375" customWidth="1"/>
    <col min="4358" max="4358" width="12.28515625" customWidth="1"/>
    <col min="4359" max="4359" width="55.7109375" bestFit="1" customWidth="1"/>
    <col min="4360" max="4360" width="13.7109375" customWidth="1"/>
    <col min="4361" max="4361" width="12.28515625" customWidth="1"/>
    <col min="4362" max="4362" width="4.85546875" customWidth="1"/>
    <col min="4611" max="4611" width="6.7109375" bestFit="1" customWidth="1"/>
    <col min="4612" max="4612" width="32.7109375" customWidth="1"/>
    <col min="4613" max="4613" width="26.7109375" customWidth="1"/>
    <col min="4614" max="4614" width="12.28515625" customWidth="1"/>
    <col min="4615" max="4615" width="55.7109375" bestFit="1" customWidth="1"/>
    <col min="4616" max="4616" width="13.7109375" customWidth="1"/>
    <col min="4617" max="4617" width="12.28515625" customWidth="1"/>
    <col min="4618" max="4618" width="4.85546875" customWidth="1"/>
    <col min="4867" max="4867" width="6.7109375" bestFit="1" customWidth="1"/>
    <col min="4868" max="4868" width="32.7109375" customWidth="1"/>
    <col min="4869" max="4869" width="26.7109375" customWidth="1"/>
    <col min="4870" max="4870" width="12.28515625" customWidth="1"/>
    <col min="4871" max="4871" width="55.7109375" bestFit="1" customWidth="1"/>
    <col min="4872" max="4872" width="13.7109375" customWidth="1"/>
    <col min="4873" max="4873" width="12.28515625" customWidth="1"/>
    <col min="4874" max="4874" width="4.85546875" customWidth="1"/>
    <col min="5123" max="5123" width="6.7109375" bestFit="1" customWidth="1"/>
    <col min="5124" max="5124" width="32.7109375" customWidth="1"/>
    <col min="5125" max="5125" width="26.7109375" customWidth="1"/>
    <col min="5126" max="5126" width="12.28515625" customWidth="1"/>
    <col min="5127" max="5127" width="55.7109375" bestFit="1" customWidth="1"/>
    <col min="5128" max="5128" width="13.7109375" customWidth="1"/>
    <col min="5129" max="5129" width="12.28515625" customWidth="1"/>
    <col min="5130" max="5130" width="4.85546875" customWidth="1"/>
    <col min="5379" max="5379" width="6.7109375" bestFit="1" customWidth="1"/>
    <col min="5380" max="5380" width="32.7109375" customWidth="1"/>
    <col min="5381" max="5381" width="26.7109375" customWidth="1"/>
    <col min="5382" max="5382" width="12.28515625" customWidth="1"/>
    <col min="5383" max="5383" width="55.7109375" bestFit="1" customWidth="1"/>
    <col min="5384" max="5384" width="13.7109375" customWidth="1"/>
    <col min="5385" max="5385" width="12.28515625" customWidth="1"/>
    <col min="5386" max="5386" width="4.85546875" customWidth="1"/>
    <col min="5635" max="5635" width="6.7109375" bestFit="1" customWidth="1"/>
    <col min="5636" max="5636" width="32.7109375" customWidth="1"/>
    <col min="5637" max="5637" width="26.7109375" customWidth="1"/>
    <col min="5638" max="5638" width="12.28515625" customWidth="1"/>
    <col min="5639" max="5639" width="55.7109375" bestFit="1" customWidth="1"/>
    <col min="5640" max="5640" width="13.7109375" customWidth="1"/>
    <col min="5641" max="5641" width="12.28515625" customWidth="1"/>
    <col min="5642" max="5642" width="4.85546875" customWidth="1"/>
    <col min="5891" max="5891" width="6.7109375" bestFit="1" customWidth="1"/>
    <col min="5892" max="5892" width="32.7109375" customWidth="1"/>
    <col min="5893" max="5893" width="26.7109375" customWidth="1"/>
    <col min="5894" max="5894" width="12.28515625" customWidth="1"/>
    <col min="5895" max="5895" width="55.7109375" bestFit="1" customWidth="1"/>
    <col min="5896" max="5896" width="13.7109375" customWidth="1"/>
    <col min="5897" max="5897" width="12.28515625" customWidth="1"/>
    <col min="5898" max="5898" width="4.85546875" customWidth="1"/>
    <col min="6147" max="6147" width="6.7109375" bestFit="1" customWidth="1"/>
    <col min="6148" max="6148" width="32.7109375" customWidth="1"/>
    <col min="6149" max="6149" width="26.7109375" customWidth="1"/>
    <col min="6150" max="6150" width="12.28515625" customWidth="1"/>
    <col min="6151" max="6151" width="55.7109375" bestFit="1" customWidth="1"/>
    <col min="6152" max="6152" width="13.7109375" customWidth="1"/>
    <col min="6153" max="6153" width="12.28515625" customWidth="1"/>
    <col min="6154" max="6154" width="4.85546875" customWidth="1"/>
    <col min="6403" max="6403" width="6.7109375" bestFit="1" customWidth="1"/>
    <col min="6404" max="6404" width="32.7109375" customWidth="1"/>
    <col min="6405" max="6405" width="26.7109375" customWidth="1"/>
    <col min="6406" max="6406" width="12.28515625" customWidth="1"/>
    <col min="6407" max="6407" width="55.7109375" bestFit="1" customWidth="1"/>
    <col min="6408" max="6408" width="13.7109375" customWidth="1"/>
    <col min="6409" max="6409" width="12.28515625" customWidth="1"/>
    <col min="6410" max="6410" width="4.85546875" customWidth="1"/>
    <col min="6659" max="6659" width="6.7109375" bestFit="1" customWidth="1"/>
    <col min="6660" max="6660" width="32.7109375" customWidth="1"/>
    <col min="6661" max="6661" width="26.7109375" customWidth="1"/>
    <col min="6662" max="6662" width="12.28515625" customWidth="1"/>
    <col min="6663" max="6663" width="55.7109375" bestFit="1" customWidth="1"/>
    <col min="6664" max="6664" width="13.7109375" customWidth="1"/>
    <col min="6665" max="6665" width="12.28515625" customWidth="1"/>
    <col min="6666" max="6666" width="4.85546875" customWidth="1"/>
    <col min="6915" max="6915" width="6.7109375" bestFit="1" customWidth="1"/>
    <col min="6916" max="6916" width="32.7109375" customWidth="1"/>
    <col min="6917" max="6917" width="26.7109375" customWidth="1"/>
    <col min="6918" max="6918" width="12.28515625" customWidth="1"/>
    <col min="6919" max="6919" width="55.7109375" bestFit="1" customWidth="1"/>
    <col min="6920" max="6920" width="13.7109375" customWidth="1"/>
    <col min="6921" max="6921" width="12.28515625" customWidth="1"/>
    <col min="6922" max="6922" width="4.85546875" customWidth="1"/>
    <col min="7171" max="7171" width="6.7109375" bestFit="1" customWidth="1"/>
    <col min="7172" max="7172" width="32.7109375" customWidth="1"/>
    <col min="7173" max="7173" width="26.7109375" customWidth="1"/>
    <col min="7174" max="7174" width="12.28515625" customWidth="1"/>
    <col min="7175" max="7175" width="55.7109375" bestFit="1" customWidth="1"/>
    <col min="7176" max="7176" width="13.7109375" customWidth="1"/>
    <col min="7177" max="7177" width="12.28515625" customWidth="1"/>
    <col min="7178" max="7178" width="4.85546875" customWidth="1"/>
    <col min="7427" max="7427" width="6.7109375" bestFit="1" customWidth="1"/>
    <col min="7428" max="7428" width="32.7109375" customWidth="1"/>
    <col min="7429" max="7429" width="26.7109375" customWidth="1"/>
    <col min="7430" max="7430" width="12.28515625" customWidth="1"/>
    <col min="7431" max="7431" width="55.7109375" bestFit="1" customWidth="1"/>
    <col min="7432" max="7432" width="13.7109375" customWidth="1"/>
    <col min="7433" max="7433" width="12.28515625" customWidth="1"/>
    <col min="7434" max="7434" width="4.85546875" customWidth="1"/>
    <col min="7683" max="7683" width="6.7109375" bestFit="1" customWidth="1"/>
    <col min="7684" max="7684" width="32.7109375" customWidth="1"/>
    <col min="7685" max="7685" width="26.7109375" customWidth="1"/>
    <col min="7686" max="7686" width="12.28515625" customWidth="1"/>
    <col min="7687" max="7687" width="55.7109375" bestFit="1" customWidth="1"/>
    <col min="7688" max="7688" width="13.7109375" customWidth="1"/>
    <col min="7689" max="7689" width="12.28515625" customWidth="1"/>
    <col min="7690" max="7690" width="4.85546875" customWidth="1"/>
    <col min="7939" max="7939" width="6.7109375" bestFit="1" customWidth="1"/>
    <col min="7940" max="7940" width="32.7109375" customWidth="1"/>
    <col min="7941" max="7941" width="26.7109375" customWidth="1"/>
    <col min="7942" max="7942" width="12.28515625" customWidth="1"/>
    <col min="7943" max="7943" width="55.7109375" bestFit="1" customWidth="1"/>
    <col min="7944" max="7944" width="13.7109375" customWidth="1"/>
    <col min="7945" max="7945" width="12.28515625" customWidth="1"/>
    <col min="7946" max="7946" width="4.85546875" customWidth="1"/>
    <col min="8195" max="8195" width="6.7109375" bestFit="1" customWidth="1"/>
    <col min="8196" max="8196" width="32.7109375" customWidth="1"/>
    <col min="8197" max="8197" width="26.7109375" customWidth="1"/>
    <col min="8198" max="8198" width="12.28515625" customWidth="1"/>
    <col min="8199" max="8199" width="55.7109375" bestFit="1" customWidth="1"/>
    <col min="8200" max="8200" width="13.7109375" customWidth="1"/>
    <col min="8201" max="8201" width="12.28515625" customWidth="1"/>
    <col min="8202" max="8202" width="4.85546875" customWidth="1"/>
    <col min="8451" max="8451" width="6.7109375" bestFit="1" customWidth="1"/>
    <col min="8452" max="8452" width="32.7109375" customWidth="1"/>
    <col min="8453" max="8453" width="26.7109375" customWidth="1"/>
    <col min="8454" max="8454" width="12.28515625" customWidth="1"/>
    <col min="8455" max="8455" width="55.7109375" bestFit="1" customWidth="1"/>
    <col min="8456" max="8456" width="13.7109375" customWidth="1"/>
    <col min="8457" max="8457" width="12.28515625" customWidth="1"/>
    <col min="8458" max="8458" width="4.85546875" customWidth="1"/>
    <col min="8707" max="8707" width="6.7109375" bestFit="1" customWidth="1"/>
    <col min="8708" max="8708" width="32.7109375" customWidth="1"/>
    <col min="8709" max="8709" width="26.7109375" customWidth="1"/>
    <col min="8710" max="8710" width="12.28515625" customWidth="1"/>
    <col min="8711" max="8711" width="55.7109375" bestFit="1" customWidth="1"/>
    <col min="8712" max="8712" width="13.7109375" customWidth="1"/>
    <col min="8713" max="8713" width="12.28515625" customWidth="1"/>
    <col min="8714" max="8714" width="4.85546875" customWidth="1"/>
    <col min="8963" max="8963" width="6.7109375" bestFit="1" customWidth="1"/>
    <col min="8964" max="8964" width="32.7109375" customWidth="1"/>
    <col min="8965" max="8965" width="26.7109375" customWidth="1"/>
    <col min="8966" max="8966" width="12.28515625" customWidth="1"/>
    <col min="8967" max="8967" width="55.7109375" bestFit="1" customWidth="1"/>
    <col min="8968" max="8968" width="13.7109375" customWidth="1"/>
    <col min="8969" max="8969" width="12.28515625" customWidth="1"/>
    <col min="8970" max="8970" width="4.85546875" customWidth="1"/>
    <col min="9219" max="9219" width="6.7109375" bestFit="1" customWidth="1"/>
    <col min="9220" max="9220" width="32.7109375" customWidth="1"/>
    <col min="9221" max="9221" width="26.7109375" customWidth="1"/>
    <col min="9222" max="9222" width="12.28515625" customWidth="1"/>
    <col min="9223" max="9223" width="55.7109375" bestFit="1" customWidth="1"/>
    <col min="9224" max="9224" width="13.7109375" customWidth="1"/>
    <col min="9225" max="9225" width="12.28515625" customWidth="1"/>
    <col min="9226" max="9226" width="4.85546875" customWidth="1"/>
    <col min="9475" max="9475" width="6.7109375" bestFit="1" customWidth="1"/>
    <col min="9476" max="9476" width="32.7109375" customWidth="1"/>
    <col min="9477" max="9477" width="26.7109375" customWidth="1"/>
    <col min="9478" max="9478" width="12.28515625" customWidth="1"/>
    <col min="9479" max="9479" width="55.7109375" bestFit="1" customWidth="1"/>
    <col min="9480" max="9480" width="13.7109375" customWidth="1"/>
    <col min="9481" max="9481" width="12.28515625" customWidth="1"/>
    <col min="9482" max="9482" width="4.85546875" customWidth="1"/>
    <col min="9731" max="9731" width="6.7109375" bestFit="1" customWidth="1"/>
    <col min="9732" max="9732" width="32.7109375" customWidth="1"/>
    <col min="9733" max="9733" width="26.7109375" customWidth="1"/>
    <col min="9734" max="9734" width="12.28515625" customWidth="1"/>
    <col min="9735" max="9735" width="55.7109375" bestFit="1" customWidth="1"/>
    <col min="9736" max="9736" width="13.7109375" customWidth="1"/>
    <col min="9737" max="9737" width="12.28515625" customWidth="1"/>
    <col min="9738" max="9738" width="4.85546875" customWidth="1"/>
    <col min="9987" max="9987" width="6.7109375" bestFit="1" customWidth="1"/>
    <col min="9988" max="9988" width="32.7109375" customWidth="1"/>
    <col min="9989" max="9989" width="26.7109375" customWidth="1"/>
    <col min="9990" max="9990" width="12.28515625" customWidth="1"/>
    <col min="9991" max="9991" width="55.7109375" bestFit="1" customWidth="1"/>
    <col min="9992" max="9992" width="13.7109375" customWidth="1"/>
    <col min="9993" max="9993" width="12.28515625" customWidth="1"/>
    <col min="9994" max="9994" width="4.85546875" customWidth="1"/>
    <col min="10243" max="10243" width="6.7109375" bestFit="1" customWidth="1"/>
    <col min="10244" max="10244" width="32.7109375" customWidth="1"/>
    <col min="10245" max="10245" width="26.7109375" customWidth="1"/>
    <col min="10246" max="10246" width="12.28515625" customWidth="1"/>
    <col min="10247" max="10247" width="55.7109375" bestFit="1" customWidth="1"/>
    <col min="10248" max="10248" width="13.7109375" customWidth="1"/>
    <col min="10249" max="10249" width="12.28515625" customWidth="1"/>
    <col min="10250" max="10250" width="4.85546875" customWidth="1"/>
    <col min="10499" max="10499" width="6.7109375" bestFit="1" customWidth="1"/>
    <col min="10500" max="10500" width="32.7109375" customWidth="1"/>
    <col min="10501" max="10501" width="26.7109375" customWidth="1"/>
    <col min="10502" max="10502" width="12.28515625" customWidth="1"/>
    <col min="10503" max="10503" width="55.7109375" bestFit="1" customWidth="1"/>
    <col min="10504" max="10504" width="13.7109375" customWidth="1"/>
    <col min="10505" max="10505" width="12.28515625" customWidth="1"/>
    <col min="10506" max="10506" width="4.85546875" customWidth="1"/>
    <col min="10755" max="10755" width="6.7109375" bestFit="1" customWidth="1"/>
    <col min="10756" max="10756" width="32.7109375" customWidth="1"/>
    <col min="10757" max="10757" width="26.7109375" customWidth="1"/>
    <col min="10758" max="10758" width="12.28515625" customWidth="1"/>
    <col min="10759" max="10759" width="55.7109375" bestFit="1" customWidth="1"/>
    <col min="10760" max="10760" width="13.7109375" customWidth="1"/>
    <col min="10761" max="10761" width="12.28515625" customWidth="1"/>
    <col min="10762" max="10762" width="4.85546875" customWidth="1"/>
    <col min="11011" max="11011" width="6.7109375" bestFit="1" customWidth="1"/>
    <col min="11012" max="11012" width="32.7109375" customWidth="1"/>
    <col min="11013" max="11013" width="26.7109375" customWidth="1"/>
    <col min="11014" max="11014" width="12.28515625" customWidth="1"/>
    <col min="11015" max="11015" width="55.7109375" bestFit="1" customWidth="1"/>
    <col min="11016" max="11016" width="13.7109375" customWidth="1"/>
    <col min="11017" max="11017" width="12.28515625" customWidth="1"/>
    <col min="11018" max="11018" width="4.85546875" customWidth="1"/>
    <col min="11267" max="11267" width="6.7109375" bestFit="1" customWidth="1"/>
    <col min="11268" max="11268" width="32.7109375" customWidth="1"/>
    <col min="11269" max="11269" width="26.7109375" customWidth="1"/>
    <col min="11270" max="11270" width="12.28515625" customWidth="1"/>
    <col min="11271" max="11271" width="55.7109375" bestFit="1" customWidth="1"/>
    <col min="11272" max="11272" width="13.7109375" customWidth="1"/>
    <col min="11273" max="11273" width="12.28515625" customWidth="1"/>
    <col min="11274" max="11274" width="4.85546875" customWidth="1"/>
    <col min="11523" max="11523" width="6.7109375" bestFit="1" customWidth="1"/>
    <col min="11524" max="11524" width="32.7109375" customWidth="1"/>
    <col min="11525" max="11525" width="26.7109375" customWidth="1"/>
    <col min="11526" max="11526" width="12.28515625" customWidth="1"/>
    <col min="11527" max="11527" width="55.7109375" bestFit="1" customWidth="1"/>
    <col min="11528" max="11528" width="13.7109375" customWidth="1"/>
    <col min="11529" max="11529" width="12.28515625" customWidth="1"/>
    <col min="11530" max="11530" width="4.85546875" customWidth="1"/>
    <col min="11779" max="11779" width="6.7109375" bestFit="1" customWidth="1"/>
    <col min="11780" max="11780" width="32.7109375" customWidth="1"/>
    <col min="11781" max="11781" width="26.7109375" customWidth="1"/>
    <col min="11782" max="11782" width="12.28515625" customWidth="1"/>
    <col min="11783" max="11783" width="55.7109375" bestFit="1" customWidth="1"/>
    <col min="11784" max="11784" width="13.7109375" customWidth="1"/>
    <col min="11785" max="11785" width="12.28515625" customWidth="1"/>
    <col min="11786" max="11786" width="4.85546875" customWidth="1"/>
    <col min="12035" max="12035" width="6.7109375" bestFit="1" customWidth="1"/>
    <col min="12036" max="12036" width="32.7109375" customWidth="1"/>
    <col min="12037" max="12037" width="26.7109375" customWidth="1"/>
    <col min="12038" max="12038" width="12.28515625" customWidth="1"/>
    <col min="12039" max="12039" width="55.7109375" bestFit="1" customWidth="1"/>
    <col min="12040" max="12040" width="13.7109375" customWidth="1"/>
    <col min="12041" max="12041" width="12.28515625" customWidth="1"/>
    <col min="12042" max="12042" width="4.85546875" customWidth="1"/>
    <col min="12291" max="12291" width="6.7109375" bestFit="1" customWidth="1"/>
    <col min="12292" max="12292" width="32.7109375" customWidth="1"/>
    <col min="12293" max="12293" width="26.7109375" customWidth="1"/>
    <col min="12294" max="12294" width="12.28515625" customWidth="1"/>
    <col min="12295" max="12295" width="55.7109375" bestFit="1" customWidth="1"/>
    <col min="12296" max="12296" width="13.7109375" customWidth="1"/>
    <col min="12297" max="12297" width="12.28515625" customWidth="1"/>
    <col min="12298" max="12298" width="4.85546875" customWidth="1"/>
    <col min="12547" max="12547" width="6.7109375" bestFit="1" customWidth="1"/>
    <col min="12548" max="12548" width="32.7109375" customWidth="1"/>
    <col min="12549" max="12549" width="26.7109375" customWidth="1"/>
    <col min="12550" max="12550" width="12.28515625" customWidth="1"/>
    <col min="12551" max="12551" width="55.7109375" bestFit="1" customWidth="1"/>
    <col min="12552" max="12552" width="13.7109375" customWidth="1"/>
    <col min="12553" max="12553" width="12.28515625" customWidth="1"/>
    <col min="12554" max="12554" width="4.85546875" customWidth="1"/>
    <col min="12803" max="12803" width="6.7109375" bestFit="1" customWidth="1"/>
    <col min="12804" max="12804" width="32.7109375" customWidth="1"/>
    <col min="12805" max="12805" width="26.7109375" customWidth="1"/>
    <col min="12806" max="12806" width="12.28515625" customWidth="1"/>
    <col min="12807" max="12807" width="55.7109375" bestFit="1" customWidth="1"/>
    <col min="12808" max="12808" width="13.7109375" customWidth="1"/>
    <col min="12809" max="12809" width="12.28515625" customWidth="1"/>
    <col min="12810" max="12810" width="4.85546875" customWidth="1"/>
    <col min="13059" max="13059" width="6.7109375" bestFit="1" customWidth="1"/>
    <col min="13060" max="13060" width="32.7109375" customWidth="1"/>
    <col min="13061" max="13061" width="26.7109375" customWidth="1"/>
    <col min="13062" max="13062" width="12.28515625" customWidth="1"/>
    <col min="13063" max="13063" width="55.7109375" bestFit="1" customWidth="1"/>
    <col min="13064" max="13064" width="13.7109375" customWidth="1"/>
    <col min="13065" max="13065" width="12.28515625" customWidth="1"/>
    <col min="13066" max="13066" width="4.85546875" customWidth="1"/>
    <col min="13315" max="13315" width="6.7109375" bestFit="1" customWidth="1"/>
    <col min="13316" max="13316" width="32.7109375" customWidth="1"/>
    <col min="13317" max="13317" width="26.7109375" customWidth="1"/>
    <col min="13318" max="13318" width="12.28515625" customWidth="1"/>
    <col min="13319" max="13319" width="55.7109375" bestFit="1" customWidth="1"/>
    <col min="13320" max="13320" width="13.7109375" customWidth="1"/>
    <col min="13321" max="13321" width="12.28515625" customWidth="1"/>
    <col min="13322" max="13322" width="4.85546875" customWidth="1"/>
    <col min="13571" max="13571" width="6.7109375" bestFit="1" customWidth="1"/>
    <col min="13572" max="13572" width="32.7109375" customWidth="1"/>
    <col min="13573" max="13573" width="26.7109375" customWidth="1"/>
    <col min="13574" max="13574" width="12.28515625" customWidth="1"/>
    <col min="13575" max="13575" width="55.7109375" bestFit="1" customWidth="1"/>
    <col min="13576" max="13576" width="13.7109375" customWidth="1"/>
    <col min="13577" max="13577" width="12.28515625" customWidth="1"/>
    <col min="13578" max="13578" width="4.85546875" customWidth="1"/>
    <col min="13827" max="13827" width="6.7109375" bestFit="1" customWidth="1"/>
    <col min="13828" max="13828" width="32.7109375" customWidth="1"/>
    <col min="13829" max="13829" width="26.7109375" customWidth="1"/>
    <col min="13830" max="13830" width="12.28515625" customWidth="1"/>
    <col min="13831" max="13831" width="55.7109375" bestFit="1" customWidth="1"/>
    <col min="13832" max="13832" width="13.7109375" customWidth="1"/>
    <col min="13833" max="13833" width="12.28515625" customWidth="1"/>
    <col min="13834" max="13834" width="4.85546875" customWidth="1"/>
    <col min="14083" max="14083" width="6.7109375" bestFit="1" customWidth="1"/>
    <col min="14084" max="14084" width="32.7109375" customWidth="1"/>
    <col min="14085" max="14085" width="26.7109375" customWidth="1"/>
    <col min="14086" max="14086" width="12.28515625" customWidth="1"/>
    <col min="14087" max="14087" width="55.7109375" bestFit="1" customWidth="1"/>
    <col min="14088" max="14088" width="13.7109375" customWidth="1"/>
    <col min="14089" max="14089" width="12.28515625" customWidth="1"/>
    <col min="14090" max="14090" width="4.85546875" customWidth="1"/>
    <col min="14339" max="14339" width="6.7109375" bestFit="1" customWidth="1"/>
    <col min="14340" max="14340" width="32.7109375" customWidth="1"/>
    <col min="14341" max="14341" width="26.7109375" customWidth="1"/>
    <col min="14342" max="14342" width="12.28515625" customWidth="1"/>
    <col min="14343" max="14343" width="55.7109375" bestFit="1" customWidth="1"/>
    <col min="14344" max="14344" width="13.7109375" customWidth="1"/>
    <col min="14345" max="14345" width="12.28515625" customWidth="1"/>
    <col min="14346" max="14346" width="4.85546875" customWidth="1"/>
    <col min="14595" max="14595" width="6.7109375" bestFit="1" customWidth="1"/>
    <col min="14596" max="14596" width="32.7109375" customWidth="1"/>
    <col min="14597" max="14597" width="26.7109375" customWidth="1"/>
    <col min="14598" max="14598" width="12.28515625" customWidth="1"/>
    <col min="14599" max="14599" width="55.7109375" bestFit="1" customWidth="1"/>
    <col min="14600" max="14600" width="13.7109375" customWidth="1"/>
    <col min="14601" max="14601" width="12.28515625" customWidth="1"/>
    <col min="14602" max="14602" width="4.85546875" customWidth="1"/>
    <col min="14851" max="14851" width="6.7109375" bestFit="1" customWidth="1"/>
    <col min="14852" max="14852" width="32.7109375" customWidth="1"/>
    <col min="14853" max="14853" width="26.7109375" customWidth="1"/>
    <col min="14854" max="14854" width="12.28515625" customWidth="1"/>
    <col min="14855" max="14855" width="55.7109375" bestFit="1" customWidth="1"/>
    <col min="14856" max="14856" width="13.7109375" customWidth="1"/>
    <col min="14857" max="14857" width="12.28515625" customWidth="1"/>
    <col min="14858" max="14858" width="4.85546875" customWidth="1"/>
    <col min="15107" max="15107" width="6.7109375" bestFit="1" customWidth="1"/>
    <col min="15108" max="15108" width="32.7109375" customWidth="1"/>
    <col min="15109" max="15109" width="26.7109375" customWidth="1"/>
    <col min="15110" max="15110" width="12.28515625" customWidth="1"/>
    <col min="15111" max="15111" width="55.7109375" bestFit="1" customWidth="1"/>
    <col min="15112" max="15112" width="13.7109375" customWidth="1"/>
    <col min="15113" max="15113" width="12.28515625" customWidth="1"/>
    <col min="15114" max="15114" width="4.85546875" customWidth="1"/>
    <col min="15363" max="15363" width="6.7109375" bestFit="1" customWidth="1"/>
    <col min="15364" max="15364" width="32.7109375" customWidth="1"/>
    <col min="15365" max="15365" width="26.7109375" customWidth="1"/>
    <col min="15366" max="15366" width="12.28515625" customWidth="1"/>
    <col min="15367" max="15367" width="55.7109375" bestFit="1" customWidth="1"/>
    <col min="15368" max="15368" width="13.7109375" customWidth="1"/>
    <col min="15369" max="15369" width="12.28515625" customWidth="1"/>
    <col min="15370" max="15370" width="4.85546875" customWidth="1"/>
    <col min="15619" max="15619" width="6.7109375" bestFit="1" customWidth="1"/>
    <col min="15620" max="15620" width="32.7109375" customWidth="1"/>
    <col min="15621" max="15621" width="26.7109375" customWidth="1"/>
    <col min="15622" max="15622" width="12.28515625" customWidth="1"/>
    <col min="15623" max="15623" width="55.7109375" bestFit="1" customWidth="1"/>
    <col min="15624" max="15624" width="13.7109375" customWidth="1"/>
    <col min="15625" max="15625" width="12.28515625" customWidth="1"/>
    <col min="15626" max="15626" width="4.85546875" customWidth="1"/>
    <col min="15875" max="15875" width="6.7109375" bestFit="1" customWidth="1"/>
    <col min="15876" max="15876" width="32.7109375" customWidth="1"/>
    <col min="15877" max="15877" width="26.7109375" customWidth="1"/>
    <col min="15878" max="15878" width="12.28515625" customWidth="1"/>
    <col min="15879" max="15879" width="55.7109375" bestFit="1" customWidth="1"/>
    <col min="15880" max="15880" width="13.7109375" customWidth="1"/>
    <col min="15881" max="15881" width="12.28515625" customWidth="1"/>
    <col min="15882" max="15882" width="4.85546875" customWidth="1"/>
    <col min="16131" max="16131" width="6.7109375" bestFit="1" customWidth="1"/>
    <col min="16132" max="16132" width="32.7109375" customWidth="1"/>
    <col min="16133" max="16133" width="26.7109375" customWidth="1"/>
    <col min="16134" max="16134" width="12.28515625" customWidth="1"/>
    <col min="16135" max="16135" width="55.7109375" bestFit="1" customWidth="1"/>
    <col min="16136" max="16136" width="13.7109375" customWidth="1"/>
    <col min="16137" max="16137" width="12.28515625" customWidth="1"/>
    <col min="16138" max="16138" width="4.85546875" customWidth="1"/>
  </cols>
  <sheetData>
    <row r="1" spans="1:10" s="3" customFormat="1" ht="24" x14ac:dyDescent="0.25">
      <c r="A1" s="1" t="s">
        <v>0</v>
      </c>
      <c r="B1" s="1" t="s">
        <v>1</v>
      </c>
      <c r="C1" s="1" t="s">
        <v>2</v>
      </c>
      <c r="D1" s="167" t="s">
        <v>3</v>
      </c>
      <c r="E1" s="168"/>
      <c r="F1" s="1" t="s">
        <v>4</v>
      </c>
      <c r="G1" s="1" t="s">
        <v>5</v>
      </c>
      <c r="H1" s="1" t="s">
        <v>6</v>
      </c>
      <c r="I1" s="1" t="s">
        <v>7</v>
      </c>
      <c r="J1" s="2"/>
    </row>
    <row r="2" spans="1:10" s="3" customFormat="1" ht="37.9" customHeight="1" x14ac:dyDescent="0.25">
      <c r="A2" s="175" t="s">
        <v>8</v>
      </c>
      <c r="B2" s="176"/>
      <c r="C2" s="176"/>
      <c r="D2" s="176"/>
      <c r="E2" s="176"/>
      <c r="F2" s="176"/>
      <c r="G2" s="176"/>
      <c r="H2" s="176"/>
      <c r="I2" s="176"/>
      <c r="J2" s="2"/>
    </row>
    <row r="3" spans="1:10" s="3" customFormat="1" x14ac:dyDescent="0.25">
      <c r="A3" s="177" t="s">
        <v>9</v>
      </c>
      <c r="B3" s="177"/>
      <c r="C3" s="178" t="s">
        <v>159</v>
      </c>
      <c r="D3" s="178"/>
      <c r="E3" s="178"/>
      <c r="F3" s="178"/>
      <c r="G3" s="178"/>
      <c r="H3" s="178"/>
      <c r="I3" s="178"/>
      <c r="J3" s="2"/>
    </row>
    <row r="4" spans="1:10" s="3" customFormat="1" x14ac:dyDescent="0.25">
      <c r="A4" s="177" t="s">
        <v>10</v>
      </c>
      <c r="B4" s="177"/>
      <c r="C4" s="178" t="s">
        <v>160</v>
      </c>
      <c r="D4" s="178"/>
      <c r="E4" s="178"/>
      <c r="F4" s="178"/>
      <c r="G4" s="178"/>
      <c r="H4" s="178"/>
      <c r="I4" s="178"/>
      <c r="J4" s="2"/>
    </row>
    <row r="5" spans="1:10" s="3" customFormat="1" ht="49.15" customHeight="1" x14ac:dyDescent="0.25">
      <c r="A5" s="196" t="s">
        <v>11</v>
      </c>
      <c r="B5" s="197"/>
      <c r="C5" s="4" t="s">
        <v>12</v>
      </c>
      <c r="D5" s="198" t="s">
        <v>13</v>
      </c>
      <c r="E5" s="199"/>
      <c r="F5" s="82"/>
      <c r="G5" s="200" t="s">
        <v>186</v>
      </c>
      <c r="H5" s="187"/>
      <c r="I5" s="82"/>
      <c r="J5" s="2"/>
    </row>
    <row r="6" spans="1:10" s="3" customFormat="1" x14ac:dyDescent="0.25">
      <c r="A6" s="177" t="s">
        <v>14</v>
      </c>
      <c r="B6" s="177"/>
      <c r="C6" s="178" t="s">
        <v>158</v>
      </c>
      <c r="D6" s="178"/>
      <c r="E6" s="178"/>
      <c r="F6" s="178"/>
      <c r="G6" s="178"/>
      <c r="H6" s="178"/>
      <c r="I6" s="178"/>
      <c r="J6" s="2"/>
    </row>
    <row r="7" spans="1:10" s="3" customFormat="1" ht="15.75" thickBot="1" x14ac:dyDescent="0.3">
      <c r="A7" s="5"/>
      <c r="B7" s="6"/>
      <c r="C7" s="201" t="s">
        <v>15</v>
      </c>
      <c r="D7" s="201"/>
      <c r="E7" s="201"/>
      <c r="F7" s="201"/>
      <c r="G7" s="201"/>
      <c r="H7" s="7"/>
      <c r="I7" s="6"/>
      <c r="J7" s="2"/>
    </row>
    <row r="8" spans="1:10" s="3" customFormat="1" ht="36.75" thickBot="1" x14ac:dyDescent="0.3">
      <c r="A8" s="5"/>
      <c r="B8" s="6"/>
      <c r="C8" s="179" t="s">
        <v>16</v>
      </c>
      <c r="D8" s="180"/>
      <c r="E8" s="181"/>
      <c r="F8" s="8" t="s">
        <v>17</v>
      </c>
      <c r="G8" s="9" t="s">
        <v>18</v>
      </c>
      <c r="H8" s="7"/>
      <c r="I8" s="6"/>
      <c r="J8" s="2"/>
    </row>
    <row r="9" spans="1:10" s="3" customFormat="1" x14ac:dyDescent="0.25">
      <c r="A9" s="5"/>
      <c r="B9" s="10"/>
      <c r="C9" s="182" t="s">
        <v>19</v>
      </c>
      <c r="D9" s="183"/>
      <c r="E9" s="184"/>
      <c r="F9" s="11">
        <v>27</v>
      </c>
      <c r="G9" s="12">
        <f>I27</f>
        <v>0</v>
      </c>
      <c r="H9" s="7"/>
      <c r="I9" s="6"/>
      <c r="J9" s="2"/>
    </row>
    <row r="10" spans="1:10" s="3" customFormat="1" x14ac:dyDescent="0.25">
      <c r="A10" s="5"/>
      <c r="B10" s="10"/>
      <c r="C10" s="185" t="s">
        <v>20</v>
      </c>
      <c r="D10" s="186"/>
      <c r="E10" s="187"/>
      <c r="F10" s="13">
        <v>61</v>
      </c>
      <c r="G10" s="12">
        <f>I63</f>
        <v>0</v>
      </c>
      <c r="H10" s="7"/>
      <c r="I10" s="6"/>
      <c r="J10" s="2"/>
    </row>
    <row r="11" spans="1:10" s="3" customFormat="1" ht="15.75" thickBot="1" x14ac:dyDescent="0.3">
      <c r="A11" s="5"/>
      <c r="B11" s="6"/>
      <c r="C11" s="188" t="s">
        <v>21</v>
      </c>
      <c r="D11" s="189"/>
      <c r="E11" s="190"/>
      <c r="F11" s="13">
        <v>24</v>
      </c>
      <c r="G11" s="14">
        <f>I75</f>
        <v>0</v>
      </c>
      <c r="H11" s="7"/>
      <c r="I11" s="6"/>
      <c r="J11" s="2"/>
    </row>
    <row r="12" spans="1:10" s="3" customFormat="1" x14ac:dyDescent="0.25">
      <c r="A12" s="5"/>
      <c r="B12" s="6"/>
      <c r="C12" s="191" t="s">
        <v>22</v>
      </c>
      <c r="D12" s="192"/>
      <c r="E12" s="193"/>
      <c r="F12" s="15">
        <f>SUM(F9:F11)</f>
        <v>112</v>
      </c>
      <c r="G12" s="16">
        <f>SUM(G9:G11)</f>
        <v>0</v>
      </c>
      <c r="H12" s="7"/>
      <c r="I12" s="6"/>
      <c r="J12" s="2"/>
    </row>
    <row r="13" spans="1:10" s="3" customFormat="1" x14ac:dyDescent="0.25">
      <c r="A13" s="5"/>
      <c r="B13" s="6"/>
      <c r="C13" s="194" t="s">
        <v>23</v>
      </c>
      <c r="D13" s="195"/>
      <c r="E13" s="195"/>
      <c r="F13" s="195"/>
      <c r="G13" s="17">
        <f>SUM(G12/F12)</f>
        <v>0</v>
      </c>
      <c r="H13" s="7"/>
      <c r="I13" s="6"/>
      <c r="J13" s="2"/>
    </row>
    <row r="14" spans="1:10" s="3" customFormat="1" x14ac:dyDescent="0.25">
      <c r="A14" s="6"/>
      <c r="B14" s="6"/>
      <c r="C14" s="6"/>
      <c r="D14" s="6"/>
      <c r="E14" s="6"/>
      <c r="F14" s="6"/>
      <c r="G14" s="6"/>
      <c r="H14" s="7"/>
      <c r="I14" s="6"/>
      <c r="J14" s="2"/>
    </row>
    <row r="15" spans="1:10" s="3" customFormat="1" ht="24" x14ac:dyDescent="0.25">
      <c r="A15" s="1" t="s">
        <v>0</v>
      </c>
      <c r="B15" s="1" t="s">
        <v>1</v>
      </c>
      <c r="C15" s="1" t="s">
        <v>2</v>
      </c>
      <c r="D15" s="167" t="s">
        <v>3</v>
      </c>
      <c r="E15" s="168"/>
      <c r="F15" s="1" t="s">
        <v>4</v>
      </c>
      <c r="G15" s="1" t="s">
        <v>5</v>
      </c>
      <c r="H15" s="1" t="s">
        <v>6</v>
      </c>
      <c r="I15" s="1" t="s">
        <v>7</v>
      </c>
      <c r="J15" s="2"/>
    </row>
    <row r="16" spans="1:10" s="3" customFormat="1" x14ac:dyDescent="0.25">
      <c r="A16" s="18" t="s">
        <v>24</v>
      </c>
      <c r="B16" s="18"/>
      <c r="C16" s="18"/>
      <c r="D16" s="18"/>
      <c r="E16" s="18"/>
      <c r="F16" s="18"/>
      <c r="G16" s="18"/>
      <c r="H16" s="18"/>
      <c r="I16" s="18"/>
      <c r="J16" s="2"/>
    </row>
    <row r="17" spans="1:17" s="3" customFormat="1" ht="78.599999999999994" customHeight="1" x14ac:dyDescent="0.25">
      <c r="A17" s="169" t="s">
        <v>25</v>
      </c>
      <c r="B17" s="169"/>
      <c r="C17" s="169"/>
      <c r="D17" s="169"/>
      <c r="E17" s="169"/>
      <c r="F17" s="169"/>
      <c r="G17" s="169"/>
      <c r="H17" s="169"/>
      <c r="I17" s="170"/>
      <c r="J17" s="2"/>
    </row>
    <row r="18" spans="1:17" s="3" customFormat="1" ht="120" x14ac:dyDescent="0.25">
      <c r="A18" s="19">
        <v>1.1000000000000001</v>
      </c>
      <c r="B18" s="20" t="s">
        <v>26</v>
      </c>
      <c r="C18" s="21" t="s">
        <v>178</v>
      </c>
      <c r="D18" s="156"/>
      <c r="E18" s="157"/>
      <c r="F18" s="22"/>
      <c r="G18" s="23" t="s">
        <v>27</v>
      </c>
      <c r="H18" s="24">
        <v>5</v>
      </c>
      <c r="I18" s="25"/>
      <c r="J18" s="2"/>
    </row>
    <row r="19" spans="1:17" s="3" customFormat="1" ht="120" x14ac:dyDescent="0.25">
      <c r="A19" s="19">
        <v>1.2</v>
      </c>
      <c r="B19" s="20" t="s">
        <v>28</v>
      </c>
      <c r="C19" s="21" t="s">
        <v>179</v>
      </c>
      <c r="D19" s="156"/>
      <c r="E19" s="157"/>
      <c r="F19" s="22"/>
      <c r="G19" s="23" t="s">
        <v>27</v>
      </c>
      <c r="H19" s="24">
        <v>5</v>
      </c>
      <c r="I19" s="25"/>
      <c r="J19" s="2"/>
    </row>
    <row r="20" spans="1:17" s="3" customFormat="1" ht="72" x14ac:dyDescent="0.25">
      <c r="A20" s="19">
        <v>1.3</v>
      </c>
      <c r="B20" s="20" t="s">
        <v>187</v>
      </c>
      <c r="C20" s="21" t="s">
        <v>180</v>
      </c>
      <c r="D20" s="156" t="s">
        <v>30</v>
      </c>
      <c r="E20" s="157"/>
      <c r="F20" s="22"/>
      <c r="G20" s="23" t="s">
        <v>31</v>
      </c>
      <c r="H20" s="24">
        <v>6</v>
      </c>
      <c r="I20" s="25"/>
      <c r="J20" s="2"/>
    </row>
    <row r="21" spans="1:17" s="3" customFormat="1" ht="36" x14ac:dyDescent="0.25">
      <c r="A21" s="171" t="s">
        <v>32</v>
      </c>
      <c r="B21" s="173" t="s">
        <v>33</v>
      </c>
      <c r="C21" s="106" t="s">
        <v>34</v>
      </c>
      <c r="D21" s="26" t="s">
        <v>35</v>
      </c>
      <c r="E21" s="27"/>
      <c r="F21" s="108" t="e">
        <f>E21/(E21+E22)</f>
        <v>#DIV/0!</v>
      </c>
      <c r="G21" s="165" t="s">
        <v>36</v>
      </c>
      <c r="H21" s="112">
        <v>4</v>
      </c>
      <c r="I21" s="28"/>
      <c r="J21" s="2"/>
    </row>
    <row r="22" spans="1:17" s="3" customFormat="1" ht="24" x14ac:dyDescent="0.25">
      <c r="A22" s="172"/>
      <c r="B22" s="174"/>
      <c r="C22" s="107"/>
      <c r="D22" s="26" t="s">
        <v>37</v>
      </c>
      <c r="E22" s="27"/>
      <c r="F22" s="109"/>
      <c r="G22" s="166"/>
      <c r="H22" s="113"/>
      <c r="I22" s="29"/>
      <c r="J22" s="2"/>
    </row>
    <row r="23" spans="1:17" s="3" customFormat="1" ht="43.9" customHeight="1" x14ac:dyDescent="0.25">
      <c r="A23" s="171" t="s">
        <v>38</v>
      </c>
      <c r="B23" s="173" t="s">
        <v>39</v>
      </c>
      <c r="C23" s="106" t="s">
        <v>40</v>
      </c>
      <c r="D23" s="26" t="s">
        <v>41</v>
      </c>
      <c r="E23" s="27"/>
      <c r="F23" s="108" t="e">
        <f>E23/(E23+E24)</f>
        <v>#DIV/0!</v>
      </c>
      <c r="G23" s="165" t="s">
        <v>42</v>
      </c>
      <c r="H23" s="112">
        <v>4</v>
      </c>
      <c r="I23" s="28"/>
      <c r="J23" s="2"/>
      <c r="L23" s="227"/>
    </row>
    <row r="24" spans="1:17" s="3" customFormat="1" ht="29.45" customHeight="1" x14ac:dyDescent="0.25">
      <c r="A24" s="172"/>
      <c r="B24" s="174"/>
      <c r="C24" s="107"/>
      <c r="D24" s="26" t="s">
        <v>43</v>
      </c>
      <c r="E24" s="27"/>
      <c r="F24" s="109"/>
      <c r="G24" s="166"/>
      <c r="H24" s="113"/>
      <c r="I24" s="29"/>
      <c r="J24" s="2"/>
      <c r="L24" s="227"/>
    </row>
    <row r="25" spans="1:17" s="3" customFormat="1" ht="161.25" customHeight="1" x14ac:dyDescent="0.25">
      <c r="A25" s="229">
        <v>1.5</v>
      </c>
      <c r="B25" s="20" t="s">
        <v>44</v>
      </c>
      <c r="C25" s="23" t="s">
        <v>45</v>
      </c>
      <c r="D25" s="156" t="s">
        <v>30</v>
      </c>
      <c r="E25" s="157"/>
      <c r="F25" s="30"/>
      <c r="G25" s="20" t="s">
        <v>46</v>
      </c>
      <c r="H25" s="24">
        <f>IF(I25="N/A",0,3)</f>
        <v>0</v>
      </c>
      <c r="I25" s="25" t="s">
        <v>30</v>
      </c>
      <c r="J25" s="2"/>
      <c r="L25" s="228"/>
    </row>
    <row r="26" spans="1:17" s="3" customFormat="1" ht="136.15" customHeight="1" x14ac:dyDescent="0.25">
      <c r="A26" s="19">
        <v>1.6</v>
      </c>
      <c r="B26" s="31" t="s">
        <v>47</v>
      </c>
      <c r="C26" s="32" t="s">
        <v>48</v>
      </c>
      <c r="D26" s="94" t="s">
        <v>30</v>
      </c>
      <c r="E26" s="95"/>
      <c r="F26" s="33"/>
      <c r="G26" s="20" t="s">
        <v>49</v>
      </c>
      <c r="H26" s="24">
        <f>IF(I26="N/A",0, 3)</f>
        <v>3</v>
      </c>
      <c r="I26" s="25"/>
      <c r="J26" s="2"/>
      <c r="L26" s="227"/>
    </row>
    <row r="27" spans="1:17" s="3" customFormat="1" x14ac:dyDescent="0.25">
      <c r="A27" s="158"/>
      <c r="B27" s="159"/>
      <c r="C27" s="159"/>
      <c r="D27" s="159"/>
      <c r="E27" s="160"/>
      <c r="F27" s="34"/>
      <c r="G27" s="35" t="s">
        <v>50</v>
      </c>
      <c r="H27" s="24">
        <f>SUM(H18:H26)</f>
        <v>27</v>
      </c>
      <c r="I27" s="36">
        <f>SUM(I18:I26)</f>
        <v>0</v>
      </c>
      <c r="J27" s="2"/>
      <c r="L27" s="227"/>
    </row>
    <row r="28" spans="1:17" x14ac:dyDescent="0.25">
      <c r="A28" s="161" t="s">
        <v>51</v>
      </c>
      <c r="B28" s="161"/>
      <c r="C28" s="161"/>
      <c r="D28" s="161"/>
      <c r="E28" s="161"/>
      <c r="F28" s="161"/>
      <c r="G28" s="161"/>
      <c r="H28" s="161"/>
      <c r="I28" s="162"/>
      <c r="J28" s="37"/>
      <c r="L28" s="235"/>
    </row>
    <row r="29" spans="1:17" s="3" customFormat="1" ht="56.45" customHeight="1" x14ac:dyDescent="0.25">
      <c r="A29" s="163" t="s">
        <v>52</v>
      </c>
      <c r="B29" s="163"/>
      <c r="C29" s="163"/>
      <c r="D29" s="163"/>
      <c r="E29" s="163"/>
      <c r="F29" s="163"/>
      <c r="G29" s="163"/>
      <c r="H29" s="163"/>
      <c r="I29" s="164"/>
      <c r="J29" s="2"/>
      <c r="L29" s="227"/>
      <c r="M29" s="230"/>
      <c r="N29" s="230"/>
      <c r="O29" s="230"/>
      <c r="P29" s="230"/>
      <c r="Q29" s="230"/>
    </row>
    <row r="30" spans="1:17" s="3" customFormat="1" ht="69" customHeight="1" x14ac:dyDescent="0.25">
      <c r="A30" s="237">
        <v>2.1</v>
      </c>
      <c r="B30" s="155" t="s">
        <v>53</v>
      </c>
      <c r="C30" s="106" t="s">
        <v>54</v>
      </c>
      <c r="D30" s="38" t="s">
        <v>55</v>
      </c>
      <c r="E30" s="39"/>
      <c r="F30" s="108" t="e">
        <f>SUM(E33/E30)</f>
        <v>#DIV/0!</v>
      </c>
      <c r="G30" s="142" t="s">
        <v>56</v>
      </c>
      <c r="H30" s="145">
        <v>9</v>
      </c>
      <c r="I30" s="114"/>
      <c r="J30" s="2"/>
      <c r="L30" s="236"/>
      <c r="M30" s="230"/>
      <c r="N30" s="231"/>
      <c r="O30" s="232"/>
      <c r="P30" s="234"/>
      <c r="Q30" s="230"/>
    </row>
    <row r="31" spans="1:17" s="3" customFormat="1" ht="24.75" x14ac:dyDescent="0.25">
      <c r="A31" s="238"/>
      <c r="B31" s="153"/>
      <c r="C31" s="154"/>
      <c r="D31" s="38" t="s">
        <v>191</v>
      </c>
      <c r="E31" s="243"/>
      <c r="F31" s="137"/>
      <c r="G31" s="143"/>
      <c r="H31" s="146"/>
      <c r="I31" s="130"/>
      <c r="J31" s="2"/>
      <c r="L31" s="236"/>
      <c r="M31" s="230"/>
      <c r="N31" s="231"/>
      <c r="O31" s="232"/>
      <c r="P31" s="234"/>
      <c r="Q31" s="230"/>
    </row>
    <row r="32" spans="1:17" s="3" customFormat="1" ht="60.75" x14ac:dyDescent="0.25">
      <c r="A32" s="238"/>
      <c r="B32" s="153"/>
      <c r="C32" s="154"/>
      <c r="D32" s="38" t="s">
        <v>181</v>
      </c>
      <c r="E32" s="39"/>
      <c r="F32" s="137"/>
      <c r="G32" s="143"/>
      <c r="H32" s="146"/>
      <c r="I32" s="130"/>
      <c r="J32" s="2"/>
      <c r="L32" s="227"/>
      <c r="M32" s="230"/>
      <c r="N32" s="231"/>
      <c r="O32" s="232"/>
      <c r="P32" s="234"/>
      <c r="Q32" s="230"/>
    </row>
    <row r="33" spans="1:19" s="3" customFormat="1" ht="36.75" x14ac:dyDescent="0.25">
      <c r="A33" s="238"/>
      <c r="B33" s="153"/>
      <c r="C33" s="154"/>
      <c r="D33" s="40" t="s">
        <v>190</v>
      </c>
      <c r="E33" s="39">
        <f>SUM(E32,E31)</f>
        <v>0</v>
      </c>
      <c r="F33" s="137"/>
      <c r="G33" s="143"/>
      <c r="H33" s="146"/>
      <c r="I33" s="130"/>
      <c r="J33" s="2"/>
      <c r="L33" s="227"/>
      <c r="M33" s="230"/>
      <c r="N33" s="233"/>
      <c r="O33" s="232"/>
      <c r="P33" s="234"/>
      <c r="Q33" s="230"/>
    </row>
    <row r="34" spans="1:19" s="3" customFormat="1" ht="36.75" x14ac:dyDescent="0.25">
      <c r="A34" s="102" t="s">
        <v>57</v>
      </c>
      <c r="B34" s="127" t="s">
        <v>58</v>
      </c>
      <c r="C34" s="106" t="s">
        <v>59</v>
      </c>
      <c r="D34" s="38" t="s">
        <v>182</v>
      </c>
      <c r="E34" s="39"/>
      <c r="F34" s="108" t="e">
        <f xml:space="preserve"> SUM(E35:E38)/E34</f>
        <v>#DIV/0!</v>
      </c>
      <c r="G34" s="142" t="s">
        <v>61</v>
      </c>
      <c r="H34" s="145">
        <v>5</v>
      </c>
      <c r="I34" s="114"/>
      <c r="J34" s="2"/>
    </row>
    <row r="35" spans="1:19" s="3" customFormat="1" ht="24.75" x14ac:dyDescent="0.25">
      <c r="A35" s="135">
        <v>2.2000000000000002</v>
      </c>
      <c r="B35" s="153" t="s">
        <v>62</v>
      </c>
      <c r="C35" s="154" t="s">
        <v>63</v>
      </c>
      <c r="D35" s="38" t="s">
        <v>64</v>
      </c>
      <c r="E35" s="39"/>
      <c r="F35" s="137"/>
      <c r="G35" s="143"/>
      <c r="H35" s="146"/>
      <c r="I35" s="130"/>
      <c r="J35" s="2"/>
    </row>
    <row r="36" spans="1:19" s="3" customFormat="1" ht="24.75" x14ac:dyDescent="0.25">
      <c r="A36" s="135"/>
      <c r="B36" s="153"/>
      <c r="C36" s="154"/>
      <c r="D36" s="38" t="s">
        <v>65</v>
      </c>
      <c r="E36" s="39"/>
      <c r="F36" s="137"/>
      <c r="G36" s="143"/>
      <c r="H36" s="146"/>
      <c r="I36" s="130"/>
      <c r="J36" s="2"/>
    </row>
    <row r="37" spans="1:19" s="3" customFormat="1" ht="24.75" x14ac:dyDescent="0.25">
      <c r="A37" s="135"/>
      <c r="B37" s="153"/>
      <c r="C37" s="154"/>
      <c r="D37" s="38" t="s">
        <v>66</v>
      </c>
      <c r="E37" s="39"/>
      <c r="F37" s="137"/>
      <c r="G37" s="143"/>
      <c r="H37" s="146"/>
      <c r="I37" s="130"/>
      <c r="J37" s="2"/>
    </row>
    <row r="38" spans="1:19" s="3" customFormat="1" ht="42" customHeight="1" x14ac:dyDescent="0.25">
      <c r="A38" s="103">
        <v>2.2999999999999998</v>
      </c>
      <c r="B38" s="153" t="s">
        <v>67</v>
      </c>
      <c r="C38" s="107" t="s">
        <v>68</v>
      </c>
      <c r="D38" s="38" t="s">
        <v>69</v>
      </c>
      <c r="E38" s="39"/>
      <c r="F38" s="109"/>
      <c r="G38" s="144"/>
      <c r="H38" s="147"/>
      <c r="I38" s="115"/>
      <c r="J38" s="2"/>
      <c r="L38" s="227"/>
      <c r="M38" s="227"/>
      <c r="N38" s="227"/>
    </row>
    <row r="39" spans="1:19" s="3" customFormat="1" ht="160.9" customHeight="1" x14ac:dyDescent="0.25">
      <c r="A39" s="240">
        <v>2.2000000000000002</v>
      </c>
      <c r="B39" s="42" t="s">
        <v>70</v>
      </c>
      <c r="C39" s="239" t="s">
        <v>183</v>
      </c>
      <c r="D39" s="94" t="s">
        <v>30</v>
      </c>
      <c r="E39" s="95"/>
      <c r="F39" s="43"/>
      <c r="G39" s="23" t="s">
        <v>72</v>
      </c>
      <c r="H39" s="44">
        <f>IF(I39="N/A",0, 7)</f>
        <v>7</v>
      </c>
      <c r="I39" s="45"/>
      <c r="J39" s="2"/>
      <c r="L39" s="228"/>
      <c r="M39" s="227"/>
      <c r="N39" s="227"/>
    </row>
    <row r="40" spans="1:19" s="3" customFormat="1" ht="207" customHeight="1" x14ac:dyDescent="0.25">
      <c r="A40" s="41">
        <v>2.2999999999999998</v>
      </c>
      <c r="B40" s="46" t="s">
        <v>73</v>
      </c>
      <c r="C40" s="32" t="s">
        <v>74</v>
      </c>
      <c r="D40" s="94" t="s">
        <v>30</v>
      </c>
      <c r="E40" s="95"/>
      <c r="F40" s="43"/>
      <c r="G40" s="42" t="s">
        <v>75</v>
      </c>
      <c r="H40" s="44">
        <f>IF(I40="N/A",0,6)</f>
        <v>6</v>
      </c>
      <c r="I40" s="45"/>
      <c r="J40" s="2"/>
      <c r="L40" s="227"/>
      <c r="M40" s="227"/>
      <c r="N40" s="227"/>
    </row>
    <row r="41" spans="1:19" s="3" customFormat="1" ht="228" x14ac:dyDescent="0.25">
      <c r="A41" s="41">
        <v>2.4</v>
      </c>
      <c r="B41" s="20" t="s">
        <v>76</v>
      </c>
      <c r="C41" s="32" t="s">
        <v>77</v>
      </c>
      <c r="D41" s="94" t="s">
        <v>30</v>
      </c>
      <c r="E41" s="95"/>
      <c r="F41" s="43"/>
      <c r="G41" s="42" t="s">
        <v>78</v>
      </c>
      <c r="H41" s="24">
        <f>IF(I41="N/A",0,6)</f>
        <v>6</v>
      </c>
      <c r="I41" s="45"/>
      <c r="J41" s="2"/>
      <c r="L41" s="228"/>
    </row>
    <row r="42" spans="1:19" s="3" customFormat="1" ht="24.75" x14ac:dyDescent="0.25">
      <c r="A42" s="148">
        <v>2.5</v>
      </c>
      <c r="B42" s="127" t="s">
        <v>79</v>
      </c>
      <c r="C42" s="127" t="s">
        <v>80</v>
      </c>
      <c r="D42" s="38" t="s">
        <v>81</v>
      </c>
      <c r="E42" s="39"/>
      <c r="F42" s="139" t="e">
        <f>(SUM(E42:E45)/F5)/E46</f>
        <v>#DIV/0!</v>
      </c>
      <c r="G42" s="142" t="s">
        <v>82</v>
      </c>
      <c r="H42" s="145">
        <v>8</v>
      </c>
      <c r="I42" s="114"/>
      <c r="J42" s="57"/>
    </row>
    <row r="43" spans="1:19" s="3" customFormat="1" ht="24.75" x14ac:dyDescent="0.25">
      <c r="A43" s="149"/>
      <c r="B43" s="151"/>
      <c r="C43" s="151"/>
      <c r="D43" s="38" t="s">
        <v>83</v>
      </c>
      <c r="E43" s="39"/>
      <c r="F43" s="140"/>
      <c r="G43" s="143"/>
      <c r="H43" s="146"/>
      <c r="I43" s="130"/>
      <c r="J43" s="2"/>
    </row>
    <row r="44" spans="1:19" s="3" customFormat="1" ht="24.75" x14ac:dyDescent="0.25">
      <c r="A44" s="149"/>
      <c r="B44" s="151"/>
      <c r="C44" s="151"/>
      <c r="D44" s="38" t="s">
        <v>84</v>
      </c>
      <c r="E44" s="39"/>
      <c r="F44" s="140"/>
      <c r="G44" s="143"/>
      <c r="H44" s="146"/>
      <c r="I44" s="130"/>
      <c r="J44" s="2"/>
    </row>
    <row r="45" spans="1:19" s="3" customFormat="1" ht="24.75" x14ac:dyDescent="0.25">
      <c r="A45" s="149"/>
      <c r="B45" s="151"/>
      <c r="C45" s="151"/>
      <c r="D45" s="38" t="s">
        <v>85</v>
      </c>
      <c r="E45" s="39"/>
      <c r="F45" s="140"/>
      <c r="G45" s="143"/>
      <c r="H45" s="146"/>
      <c r="I45" s="130"/>
      <c r="J45" s="2"/>
    </row>
    <row r="46" spans="1:19" s="3" customFormat="1" ht="36.75" x14ac:dyDescent="0.25">
      <c r="A46" s="150"/>
      <c r="B46" s="152"/>
      <c r="C46" s="152"/>
      <c r="D46" s="40" t="s">
        <v>157</v>
      </c>
      <c r="E46" s="39"/>
      <c r="F46" s="141"/>
      <c r="G46" s="144"/>
      <c r="H46" s="147"/>
      <c r="I46" s="115"/>
      <c r="J46" s="2"/>
    </row>
    <row r="47" spans="1:19" s="3" customFormat="1" ht="43.9" customHeight="1" x14ac:dyDescent="0.25">
      <c r="A47" s="237" t="s">
        <v>86</v>
      </c>
      <c r="B47" s="83" t="s">
        <v>87</v>
      </c>
      <c r="C47" s="85" t="s">
        <v>184</v>
      </c>
      <c r="D47" s="38" t="s">
        <v>88</v>
      </c>
      <c r="E47" s="39"/>
      <c r="F47" s="108" t="e">
        <f>SUM(E47-E48)/E47</f>
        <v>#DIV/0!</v>
      </c>
      <c r="G47" s="142" t="s">
        <v>89</v>
      </c>
      <c r="H47" s="112">
        <v>6</v>
      </c>
      <c r="I47" s="114"/>
      <c r="J47" s="2"/>
      <c r="L47" s="242"/>
      <c r="M47" s="242"/>
      <c r="N47" s="242"/>
      <c r="O47" s="242"/>
      <c r="P47" s="242"/>
      <c r="Q47" s="242"/>
      <c r="R47" s="242"/>
      <c r="S47" s="242"/>
    </row>
    <row r="48" spans="1:19" s="3" customFormat="1" ht="103.9" customHeight="1" x14ac:dyDescent="0.25">
      <c r="A48" s="241"/>
      <c r="B48" s="84"/>
      <c r="C48" s="86"/>
      <c r="D48" s="38" t="s">
        <v>185</v>
      </c>
      <c r="E48" s="39"/>
      <c r="F48" s="109"/>
      <c r="G48" s="144"/>
      <c r="H48" s="113"/>
      <c r="I48" s="115"/>
      <c r="J48" s="2"/>
      <c r="L48" s="242"/>
      <c r="M48" s="242"/>
      <c r="N48" s="242"/>
      <c r="O48" s="242"/>
      <c r="P48" s="242"/>
      <c r="Q48" s="242"/>
      <c r="R48" s="242"/>
      <c r="S48" s="242"/>
    </row>
    <row r="49" spans="1:12" s="3" customFormat="1" ht="72.599999999999994" customHeight="1" x14ac:dyDescent="0.25">
      <c r="A49" s="102" t="s">
        <v>90</v>
      </c>
      <c r="B49" s="131" t="s">
        <v>91</v>
      </c>
      <c r="C49" s="85" t="s">
        <v>80</v>
      </c>
      <c r="D49" s="38" t="s">
        <v>92</v>
      </c>
      <c r="E49" s="39"/>
      <c r="F49" s="108" t="e">
        <f>E50/E49</f>
        <v>#DIV/0!</v>
      </c>
      <c r="G49" s="133" t="s">
        <v>93</v>
      </c>
      <c r="H49" s="112">
        <v>1</v>
      </c>
      <c r="I49" s="114"/>
      <c r="J49" s="2"/>
    </row>
    <row r="50" spans="1:12" s="3" customFormat="1" ht="49.9" customHeight="1" x14ac:dyDescent="0.25">
      <c r="A50" s="135"/>
      <c r="B50" s="132"/>
      <c r="C50" s="86"/>
      <c r="D50" s="38" t="s">
        <v>94</v>
      </c>
      <c r="E50" s="39"/>
      <c r="F50" s="109"/>
      <c r="G50" s="134"/>
      <c r="H50" s="113"/>
      <c r="I50" s="115"/>
      <c r="J50" s="2"/>
      <c r="L50" s="236"/>
    </row>
    <row r="51" spans="1:12" s="3" customFormat="1" ht="24.75" x14ac:dyDescent="0.25">
      <c r="A51" s="102" t="s">
        <v>95</v>
      </c>
      <c r="B51" s="131" t="s">
        <v>96</v>
      </c>
      <c r="C51" s="104" t="s">
        <v>80</v>
      </c>
      <c r="D51" s="38" t="s">
        <v>97</v>
      </c>
      <c r="E51" s="39"/>
      <c r="F51" s="108" t="e">
        <f>(SUM(E52:E53)/E51)</f>
        <v>#DIV/0!</v>
      </c>
      <c r="G51" s="133" t="s">
        <v>98</v>
      </c>
      <c r="H51" s="112">
        <v>1</v>
      </c>
      <c r="I51" s="114"/>
      <c r="J51" s="2"/>
      <c r="L51" s="236"/>
    </row>
    <row r="52" spans="1:12" s="3" customFormat="1" ht="36.75" customHeight="1" x14ac:dyDescent="0.25">
      <c r="A52" s="135"/>
      <c r="B52" s="136"/>
      <c r="C52" s="128"/>
      <c r="D52" s="38" t="s">
        <v>99</v>
      </c>
      <c r="E52" s="39"/>
      <c r="F52" s="137"/>
      <c r="G52" s="138"/>
      <c r="H52" s="129"/>
      <c r="I52" s="130"/>
      <c r="J52" s="2"/>
      <c r="L52" s="236"/>
    </row>
    <row r="53" spans="1:12" s="3" customFormat="1" ht="40.9" customHeight="1" x14ac:dyDescent="0.25">
      <c r="A53" s="103"/>
      <c r="B53" s="132"/>
      <c r="C53" s="105"/>
      <c r="D53" s="38" t="s">
        <v>100</v>
      </c>
      <c r="E53" s="47"/>
      <c r="F53" s="109"/>
      <c r="G53" s="134"/>
      <c r="H53" s="113"/>
      <c r="I53" s="115"/>
      <c r="J53" s="2"/>
      <c r="L53" s="236"/>
    </row>
    <row r="54" spans="1:12" s="3" customFormat="1" ht="40.9" customHeight="1" x14ac:dyDescent="0.25">
      <c r="A54" s="102" t="s">
        <v>101</v>
      </c>
      <c r="B54" s="131" t="s">
        <v>102</v>
      </c>
      <c r="C54" s="85" t="s">
        <v>80</v>
      </c>
      <c r="D54" s="38" t="s">
        <v>103</v>
      </c>
      <c r="E54" s="39"/>
      <c r="F54" s="108" t="e">
        <f>E55/E54</f>
        <v>#DIV/0!</v>
      </c>
      <c r="G54" s="133" t="s">
        <v>104</v>
      </c>
      <c r="H54" s="112">
        <v>1</v>
      </c>
      <c r="I54" s="114"/>
      <c r="J54" s="2"/>
      <c r="L54" s="236"/>
    </row>
    <row r="55" spans="1:12" s="3" customFormat="1" ht="59.45" customHeight="1" x14ac:dyDescent="0.25">
      <c r="A55" s="103"/>
      <c r="B55" s="132"/>
      <c r="C55" s="86"/>
      <c r="D55" s="38" t="s">
        <v>105</v>
      </c>
      <c r="E55" s="39"/>
      <c r="F55" s="109"/>
      <c r="G55" s="134"/>
      <c r="H55" s="113"/>
      <c r="I55" s="115"/>
      <c r="J55" s="2"/>
      <c r="L55" s="236"/>
    </row>
    <row r="56" spans="1:12" s="3" customFormat="1" ht="234.6" customHeight="1" x14ac:dyDescent="0.25">
      <c r="A56" s="41">
        <v>2.7</v>
      </c>
      <c r="B56" s="20" t="s">
        <v>106</v>
      </c>
      <c r="C56" s="48" t="s">
        <v>107</v>
      </c>
      <c r="D56" s="116" t="s">
        <v>108</v>
      </c>
      <c r="E56" s="117"/>
      <c r="F56" s="49" t="s">
        <v>109</v>
      </c>
      <c r="G56" s="42" t="s">
        <v>110</v>
      </c>
      <c r="H56" s="24">
        <v>3</v>
      </c>
      <c r="I56" s="45"/>
      <c r="J56" s="2"/>
    </row>
    <row r="57" spans="1:12" s="3" customFormat="1" ht="99" customHeight="1" x14ac:dyDescent="0.25">
      <c r="A57" s="41">
        <v>2.8</v>
      </c>
      <c r="B57" s="42" t="s">
        <v>111</v>
      </c>
      <c r="C57" s="118" t="s">
        <v>112</v>
      </c>
      <c r="D57" s="121"/>
      <c r="E57" s="122"/>
      <c r="F57" s="33" t="s">
        <v>113</v>
      </c>
      <c r="G57" s="127" t="s">
        <v>114</v>
      </c>
      <c r="H57" s="112">
        <v>8</v>
      </c>
      <c r="I57" s="114"/>
      <c r="J57" s="2"/>
    </row>
    <row r="58" spans="1:12" s="3" customFormat="1" ht="27" customHeight="1" x14ac:dyDescent="0.25">
      <c r="A58" s="41" t="s">
        <v>115</v>
      </c>
      <c r="B58" s="42" t="s">
        <v>116</v>
      </c>
      <c r="C58" s="119"/>
      <c r="D58" s="123"/>
      <c r="E58" s="124"/>
      <c r="F58" s="33" t="s">
        <v>113</v>
      </c>
      <c r="G58" s="128"/>
      <c r="H58" s="129"/>
      <c r="I58" s="130"/>
      <c r="J58" s="2"/>
    </row>
    <row r="59" spans="1:12" s="3" customFormat="1" ht="48" x14ac:dyDescent="0.25">
      <c r="A59" s="41" t="s">
        <v>117</v>
      </c>
      <c r="B59" s="42" t="s">
        <v>118</v>
      </c>
      <c r="C59" s="119"/>
      <c r="D59" s="123"/>
      <c r="E59" s="124"/>
      <c r="F59" s="33" t="s">
        <v>113</v>
      </c>
      <c r="G59" s="128"/>
      <c r="H59" s="129"/>
      <c r="I59" s="130"/>
      <c r="J59" s="2"/>
    </row>
    <row r="60" spans="1:12" s="3" customFormat="1" ht="49.15" customHeight="1" x14ac:dyDescent="0.25">
      <c r="A60" s="41" t="s">
        <v>119</v>
      </c>
      <c r="B60" s="42" t="s">
        <v>120</v>
      </c>
      <c r="C60" s="119"/>
      <c r="D60" s="123"/>
      <c r="E60" s="124"/>
      <c r="F60" s="33" t="s">
        <v>113</v>
      </c>
      <c r="G60" s="128"/>
      <c r="H60" s="129"/>
      <c r="I60" s="130"/>
      <c r="J60" s="2"/>
    </row>
    <row r="61" spans="1:12" s="3" customFormat="1" ht="61.15" customHeight="1" x14ac:dyDescent="0.25">
      <c r="A61" s="41" t="s">
        <v>121</v>
      </c>
      <c r="B61" s="50" t="s">
        <v>122</v>
      </c>
      <c r="C61" s="119"/>
      <c r="D61" s="123"/>
      <c r="E61" s="124"/>
      <c r="F61" s="33" t="s">
        <v>113</v>
      </c>
      <c r="G61" s="128"/>
      <c r="H61" s="129"/>
      <c r="I61" s="130"/>
      <c r="J61" s="2"/>
    </row>
    <row r="62" spans="1:12" s="3" customFormat="1" ht="62.45" customHeight="1" x14ac:dyDescent="0.25">
      <c r="A62" s="41" t="s">
        <v>123</v>
      </c>
      <c r="B62" s="50" t="s">
        <v>124</v>
      </c>
      <c r="C62" s="120"/>
      <c r="D62" s="125"/>
      <c r="E62" s="126"/>
      <c r="F62" s="33" t="s">
        <v>113</v>
      </c>
      <c r="G62" s="105"/>
      <c r="H62" s="113"/>
      <c r="I62" s="115"/>
      <c r="J62" s="2"/>
    </row>
    <row r="63" spans="1:12" s="3" customFormat="1" x14ac:dyDescent="0.25">
      <c r="A63" s="89" t="s">
        <v>125</v>
      </c>
      <c r="B63" s="90"/>
      <c r="C63" s="90"/>
      <c r="D63" s="90"/>
      <c r="E63" s="90"/>
      <c r="F63" s="90"/>
      <c r="G63" s="91"/>
      <c r="H63" s="51">
        <f>SUM(H30:H62)</f>
        <v>61</v>
      </c>
      <c r="I63" s="52">
        <f>SUM(I30:I62)</f>
        <v>0</v>
      </c>
      <c r="J63" s="2"/>
    </row>
    <row r="64" spans="1:12" x14ac:dyDescent="0.25">
      <c r="A64" s="97" t="s">
        <v>126</v>
      </c>
      <c r="B64" s="98"/>
      <c r="C64" s="98"/>
      <c r="D64" s="98"/>
      <c r="E64" s="98"/>
      <c r="F64" s="98"/>
      <c r="G64" s="98"/>
      <c r="H64" s="98"/>
      <c r="I64" s="99"/>
    </row>
    <row r="65" spans="1:10" s="3" customFormat="1" ht="82.9" customHeight="1" x14ac:dyDescent="0.25">
      <c r="A65" s="100" t="s">
        <v>127</v>
      </c>
      <c r="B65" s="100"/>
      <c r="C65" s="100"/>
      <c r="D65" s="100"/>
      <c r="E65" s="100"/>
      <c r="F65" s="100"/>
      <c r="G65" s="100"/>
      <c r="H65" s="100"/>
      <c r="I65" s="101"/>
      <c r="J65" s="2"/>
    </row>
    <row r="66" spans="1:10" ht="72" x14ac:dyDescent="0.25">
      <c r="A66" s="102">
        <v>3.1</v>
      </c>
      <c r="B66" s="104" t="s">
        <v>129</v>
      </c>
      <c r="C66" s="106" t="s">
        <v>130</v>
      </c>
      <c r="D66" s="53" t="s">
        <v>131</v>
      </c>
      <c r="E66" s="54"/>
      <c r="F66" s="108" t="e">
        <f>(E67-E66)/E67</f>
        <v>#DIV/0!</v>
      </c>
      <c r="G66" s="110" t="s">
        <v>132</v>
      </c>
      <c r="H66" s="112">
        <f>IF(I66="N/A",0,12)</f>
        <v>12</v>
      </c>
      <c r="I66" s="114"/>
    </row>
    <row r="67" spans="1:10" ht="72" x14ac:dyDescent="0.25">
      <c r="A67" s="103"/>
      <c r="B67" s="105"/>
      <c r="C67" s="107"/>
      <c r="D67" s="53" t="s">
        <v>133</v>
      </c>
      <c r="E67" s="54"/>
      <c r="F67" s="109"/>
      <c r="G67" s="111"/>
      <c r="H67" s="113"/>
      <c r="I67" s="115"/>
    </row>
    <row r="68" spans="1:10" s="3" customFormat="1" ht="168" x14ac:dyDescent="0.25">
      <c r="A68" s="41">
        <v>3.2</v>
      </c>
      <c r="B68" s="55" t="s">
        <v>134</v>
      </c>
      <c r="C68" s="32" t="s">
        <v>135</v>
      </c>
      <c r="D68" s="94" t="s">
        <v>30</v>
      </c>
      <c r="E68" s="95"/>
      <c r="F68" s="43" t="s">
        <v>113</v>
      </c>
      <c r="G68" s="56" t="s">
        <v>136</v>
      </c>
      <c r="H68" s="24">
        <v>0</v>
      </c>
      <c r="I68" s="45"/>
      <c r="J68" s="57"/>
    </row>
    <row r="69" spans="1:10" ht="87.6" customHeight="1" x14ac:dyDescent="0.25">
      <c r="A69" s="41">
        <v>3.3</v>
      </c>
      <c r="B69" s="55" t="s">
        <v>137</v>
      </c>
      <c r="C69" s="58" t="s">
        <v>138</v>
      </c>
      <c r="D69" s="94" t="s">
        <v>139</v>
      </c>
      <c r="E69" s="95"/>
      <c r="F69" s="43"/>
      <c r="G69" s="56" t="s">
        <v>140</v>
      </c>
      <c r="H69" s="24">
        <v>5</v>
      </c>
      <c r="I69" s="45"/>
    </row>
    <row r="70" spans="1:10" ht="157.9" customHeight="1" x14ac:dyDescent="0.25">
      <c r="A70" s="19">
        <v>3.4</v>
      </c>
      <c r="B70" s="20" t="s">
        <v>141</v>
      </c>
      <c r="C70" s="59" t="s">
        <v>142</v>
      </c>
      <c r="D70" s="94" t="s">
        <v>30</v>
      </c>
      <c r="E70" s="95"/>
      <c r="F70" s="33" t="s">
        <v>113</v>
      </c>
      <c r="G70" s="20" t="s">
        <v>143</v>
      </c>
      <c r="H70" s="24">
        <f>IF(I70="N/A", 0,0)</f>
        <v>0</v>
      </c>
      <c r="I70" s="25"/>
    </row>
    <row r="71" spans="1:10" ht="157.9" customHeight="1" x14ac:dyDescent="0.25">
      <c r="A71" s="19">
        <v>3.5</v>
      </c>
      <c r="B71" s="55" t="s">
        <v>144</v>
      </c>
      <c r="C71" s="32" t="s">
        <v>145</v>
      </c>
      <c r="D71" s="87"/>
      <c r="E71" s="96"/>
      <c r="F71" s="33"/>
      <c r="G71" s="23" t="s">
        <v>146</v>
      </c>
      <c r="H71" s="24">
        <v>0</v>
      </c>
      <c r="I71" s="25"/>
    </row>
    <row r="72" spans="1:10" ht="100.15" customHeight="1" x14ac:dyDescent="0.25">
      <c r="A72" s="19">
        <v>3.6</v>
      </c>
      <c r="B72" s="55" t="s">
        <v>147</v>
      </c>
      <c r="C72" s="32" t="s">
        <v>148</v>
      </c>
      <c r="D72" s="94" t="s">
        <v>30</v>
      </c>
      <c r="E72" s="95"/>
      <c r="F72" s="33" t="s">
        <v>113</v>
      </c>
      <c r="G72" s="23" t="s">
        <v>149</v>
      </c>
      <c r="H72" s="24">
        <v>1</v>
      </c>
      <c r="I72" s="25"/>
    </row>
    <row r="73" spans="1:10" ht="61.9" customHeight="1" x14ac:dyDescent="0.25">
      <c r="A73" s="19">
        <v>3.7</v>
      </c>
      <c r="B73" s="55" t="s">
        <v>150</v>
      </c>
      <c r="C73" s="32" t="s">
        <v>151</v>
      </c>
      <c r="D73" s="94" t="s">
        <v>30</v>
      </c>
      <c r="E73" s="95"/>
      <c r="F73" s="33" t="s">
        <v>113</v>
      </c>
      <c r="G73" s="23" t="s">
        <v>149</v>
      </c>
      <c r="H73" s="24">
        <v>1</v>
      </c>
      <c r="I73" s="25"/>
    </row>
    <row r="74" spans="1:10" ht="48" x14ac:dyDescent="0.25">
      <c r="A74" s="19">
        <v>3.8</v>
      </c>
      <c r="B74" s="55" t="s">
        <v>152</v>
      </c>
      <c r="C74" s="32" t="s">
        <v>153</v>
      </c>
      <c r="D74" s="87"/>
      <c r="E74" s="88"/>
      <c r="F74" s="33" t="s">
        <v>113</v>
      </c>
      <c r="G74" s="23" t="s">
        <v>154</v>
      </c>
      <c r="H74" s="24">
        <v>5</v>
      </c>
      <c r="I74" s="25"/>
    </row>
    <row r="75" spans="1:10" x14ac:dyDescent="0.25">
      <c r="A75" s="89" t="s">
        <v>155</v>
      </c>
      <c r="B75" s="90"/>
      <c r="C75" s="90"/>
      <c r="D75" s="90"/>
      <c r="E75" s="90"/>
      <c r="F75" s="90"/>
      <c r="G75" s="91"/>
      <c r="H75" s="60">
        <f>SUM(H66:H74)</f>
        <v>24</v>
      </c>
      <c r="I75" s="61">
        <f>SUM(I66:I74)</f>
        <v>0</v>
      </c>
    </row>
    <row r="76" spans="1:10" s="3" customFormat="1" ht="150.6" customHeight="1" x14ac:dyDescent="0.25">
      <c r="A76" s="92" t="s">
        <v>156</v>
      </c>
      <c r="B76" s="92"/>
      <c r="C76" s="92"/>
      <c r="D76" s="92"/>
      <c r="E76" s="92"/>
      <c r="F76" s="92"/>
      <c r="G76" s="92"/>
      <c r="H76" s="92"/>
      <c r="I76" s="93"/>
      <c r="J76" s="2"/>
    </row>
  </sheetData>
  <mergeCells count="117">
    <mergeCell ref="D1:E1"/>
    <mergeCell ref="A2:I2"/>
    <mergeCell ref="A3:B3"/>
    <mergeCell ref="C3:I3"/>
    <mergeCell ref="A4:B4"/>
    <mergeCell ref="C4:I4"/>
    <mergeCell ref="C8:E8"/>
    <mergeCell ref="C9:E9"/>
    <mergeCell ref="C10:E10"/>
    <mergeCell ref="C11:E11"/>
    <mergeCell ref="C12:E12"/>
    <mergeCell ref="C13:F13"/>
    <mergeCell ref="A5:B5"/>
    <mergeCell ref="D5:E5"/>
    <mergeCell ref="G5:H5"/>
    <mergeCell ref="A6:B6"/>
    <mergeCell ref="C6:I6"/>
    <mergeCell ref="C7:G7"/>
    <mergeCell ref="H21:H22"/>
    <mergeCell ref="A23:A24"/>
    <mergeCell ref="B23:B24"/>
    <mergeCell ref="C23:C24"/>
    <mergeCell ref="F23:F24"/>
    <mergeCell ref="G23:G24"/>
    <mergeCell ref="H23:H24"/>
    <mergeCell ref="D15:E15"/>
    <mergeCell ref="A17:I17"/>
    <mergeCell ref="D18:E18"/>
    <mergeCell ref="D19:E19"/>
    <mergeCell ref="D20:E20"/>
    <mergeCell ref="A21:A22"/>
    <mergeCell ref="B21:B22"/>
    <mergeCell ref="C21:C22"/>
    <mergeCell ref="F21:F22"/>
    <mergeCell ref="G21:G22"/>
    <mergeCell ref="D25:E25"/>
    <mergeCell ref="D26:E26"/>
    <mergeCell ref="A27:E27"/>
    <mergeCell ref="A28:I28"/>
    <mergeCell ref="A29:I29"/>
    <mergeCell ref="A30:A33"/>
    <mergeCell ref="B30:B33"/>
    <mergeCell ref="C30:C33"/>
    <mergeCell ref="F30:F33"/>
    <mergeCell ref="G30:G33"/>
    <mergeCell ref="H30:H33"/>
    <mergeCell ref="I30:I33"/>
    <mergeCell ref="D39:E39"/>
    <mergeCell ref="D40:E40"/>
    <mergeCell ref="D41:E41"/>
    <mergeCell ref="A42:A46"/>
    <mergeCell ref="B42:B46"/>
    <mergeCell ref="C42:C46"/>
    <mergeCell ref="A34:A38"/>
    <mergeCell ref="B34:B38"/>
    <mergeCell ref="C34:C38"/>
    <mergeCell ref="F34:F38"/>
    <mergeCell ref="G34:G38"/>
    <mergeCell ref="H34:H38"/>
    <mergeCell ref="I34:I38"/>
    <mergeCell ref="I47:I48"/>
    <mergeCell ref="A49:A50"/>
    <mergeCell ref="B49:B50"/>
    <mergeCell ref="C49:C50"/>
    <mergeCell ref="F49:F50"/>
    <mergeCell ref="G49:G50"/>
    <mergeCell ref="H49:H50"/>
    <mergeCell ref="I49:I50"/>
    <mergeCell ref="F42:F46"/>
    <mergeCell ref="G42:G46"/>
    <mergeCell ref="H42:H46"/>
    <mergeCell ref="I42:I46"/>
    <mergeCell ref="A47:A48"/>
    <mergeCell ref="B47:B48"/>
    <mergeCell ref="C47:C48"/>
    <mergeCell ref="F47:F48"/>
    <mergeCell ref="G47:G48"/>
    <mergeCell ref="H47:H48"/>
    <mergeCell ref="D56:E56"/>
    <mergeCell ref="C57:C62"/>
    <mergeCell ref="D57:E62"/>
    <mergeCell ref="G57:G62"/>
    <mergeCell ref="H57:H62"/>
    <mergeCell ref="I57:I62"/>
    <mergeCell ref="I51:I53"/>
    <mergeCell ref="A54:A55"/>
    <mergeCell ref="B54:B55"/>
    <mergeCell ref="C54:C55"/>
    <mergeCell ref="F54:F55"/>
    <mergeCell ref="G54:G55"/>
    <mergeCell ref="H54:H55"/>
    <mergeCell ref="I54:I55"/>
    <mergeCell ref="A51:A53"/>
    <mergeCell ref="B51:B53"/>
    <mergeCell ref="C51:C53"/>
    <mergeCell ref="F51:F53"/>
    <mergeCell ref="G51:G53"/>
    <mergeCell ref="H51:H53"/>
    <mergeCell ref="D74:E74"/>
    <mergeCell ref="A75:G75"/>
    <mergeCell ref="A76:I76"/>
    <mergeCell ref="D68:E68"/>
    <mergeCell ref="D69:E69"/>
    <mergeCell ref="D70:E70"/>
    <mergeCell ref="D71:E71"/>
    <mergeCell ref="D72:E72"/>
    <mergeCell ref="D73:E73"/>
    <mergeCell ref="A63:G63"/>
    <mergeCell ref="A64:I64"/>
    <mergeCell ref="A65:I65"/>
    <mergeCell ref="A66:A67"/>
    <mergeCell ref="B66:B67"/>
    <mergeCell ref="C66:C67"/>
    <mergeCell ref="F66:F67"/>
    <mergeCell ref="G66:G67"/>
    <mergeCell ref="H66:H67"/>
    <mergeCell ref="I66:I67"/>
  </mergeCells>
  <dataValidations count="22">
    <dataValidation type="list" allowBlank="1" showInputMessage="1" showErrorMessage="1" sqref="I49:I55" xr:uid="{BEFC3B5A-7DDB-45EB-A77B-103760141416}">
      <formula1>"3, 0"</formula1>
    </dataValidation>
    <dataValidation type="list" allowBlank="1" showInputMessage="1" showErrorMessage="1" sqref="I20 I47:I48" xr:uid="{7CDEBF8A-F04E-4EDD-8E77-CC11946ED100}">
      <formula1>"6, 3, 0"</formula1>
    </dataValidation>
    <dataValidation type="list" operator="lessThan" allowBlank="1" showInputMessage="1" showErrorMessage="1" sqref="I74" xr:uid="{F09E4F3D-083B-4D44-97D9-2962FBB6AF15}">
      <formula1>"5, 0"</formula1>
    </dataValidation>
    <dataValidation type="list" allowBlank="1" showInputMessage="1" showErrorMessage="1" sqref="I69" xr:uid="{A81AAABD-33FD-4E03-8C60-01665876D23C}">
      <formula1>"5,2,0"</formula1>
    </dataValidation>
    <dataValidation type="list" allowBlank="1" showInputMessage="1" showErrorMessage="1" sqref="I56" xr:uid="{ED6A3027-C726-4CB8-B84D-24CAC37D526F}">
      <formula1>"3,0,-5"</formula1>
    </dataValidation>
    <dataValidation type="list" allowBlank="1" showInputMessage="1" showErrorMessage="1" sqref="I42:I46" xr:uid="{198B613D-4E7F-4B73-8DD5-1B25232D482A}">
      <formula1>"8, 6, 4, 0"</formula1>
    </dataValidation>
    <dataValidation type="list" allowBlank="1" showInputMessage="1" showErrorMessage="1" sqref="I30:I33" xr:uid="{71E450D6-F4B9-43ED-B6EA-2D253253B194}">
      <formula1>"9,6,3,0"</formula1>
    </dataValidation>
    <dataValidation type="list" allowBlank="1" showInputMessage="1" showErrorMessage="1" sqref="I66:I67" xr:uid="{508C81AF-BD44-422F-A7DC-18E02FCD8414}">
      <formula1>"12,0,N/A"</formula1>
    </dataValidation>
    <dataValidation type="list" allowBlank="1" showInputMessage="1" showErrorMessage="1" sqref="F25" xr:uid="{B018747A-4912-4295-8F3F-E6ACB68BDAF4}">
      <formula1>"Pass, Fail, N/A"</formula1>
    </dataValidation>
    <dataValidation type="list" allowBlank="1" showInputMessage="1" showErrorMessage="1" sqref="F5" xr:uid="{114D0F59-1E59-43AF-A9C5-3B0B756389AA}">
      <formula1>"1, 2, 3, 4"</formula1>
    </dataValidation>
    <dataValidation type="list" allowBlank="1" showInputMessage="1" showErrorMessage="1" sqref="C5" xr:uid="{6FD104CB-436D-41ED-81CD-CE4A830627F1}">
      <formula1>" PSH- Rental Assistance, PSH-Leasing"</formula1>
    </dataValidation>
    <dataValidation type="list" allowBlank="1" showInputMessage="1" showErrorMessage="1" sqref="I40:I41" xr:uid="{572D11F1-E9EB-4472-87F2-56D627766463}">
      <formula1>"6, 4, 2, 0, N/A"</formula1>
    </dataValidation>
    <dataValidation type="list" allowBlank="1" showInputMessage="1" showErrorMessage="1" sqref="I39" xr:uid="{2D924542-3F01-468C-978B-CF8A4BE29B58}">
      <formula1>"7,5, 3, 0, N/A"</formula1>
    </dataValidation>
    <dataValidation type="list" allowBlank="1" showInputMessage="1" showErrorMessage="1" sqref="I57:I62" xr:uid="{0F6DF044-3E57-4EBC-9413-3999AFFA0D0B}">
      <formula1>"8, 2, 0"</formula1>
    </dataValidation>
    <dataValidation type="list" operator="lessThan" allowBlank="1" showInputMessage="1" showErrorMessage="1" sqref="I71" xr:uid="{52B6C5C7-8D32-4519-91ED-CFC016750E06}">
      <formula1>"0, -3, -6, -9, -12"</formula1>
    </dataValidation>
    <dataValidation type="list" allowBlank="1" showInputMessage="1" showErrorMessage="1" sqref="I70" xr:uid="{16947B0B-0574-4F3E-A724-FB158B6EFE7C}">
      <formula1>"0, -6, N/A"</formula1>
    </dataValidation>
    <dataValidation type="list" allowBlank="1" showInputMessage="1" showErrorMessage="1" sqref="I68" xr:uid="{0116E71B-2AE0-4B78-80CC-5E1125821B84}">
      <formula1>"0,-10"</formula1>
    </dataValidation>
    <dataValidation type="list" allowBlank="1" showInputMessage="1" showErrorMessage="1" sqref="I18:I19 I34:I38" xr:uid="{91219217-B584-48D5-B6CE-E5B37F76E115}">
      <formula1>"5, 3, 0"</formula1>
    </dataValidation>
    <dataValidation type="list" allowBlank="1" showInputMessage="1" showErrorMessage="1" sqref="I25" xr:uid="{A5ECC4B1-B0D5-4BC3-8A1D-7814B2B32FBB}">
      <formula1>"3, 0, N/A"</formula1>
    </dataValidation>
    <dataValidation type="list" allowBlank="1" showInputMessage="1" showErrorMessage="1" sqref="I26" xr:uid="{12607F5B-366D-45E6-B3B3-9B2D1CE55145}">
      <formula1>"3,1, 0, N/A"</formula1>
    </dataValidation>
    <dataValidation type="list" allowBlank="1" showInputMessage="1" showErrorMessage="1" sqref="I21:I24" xr:uid="{D5DAB776-E56A-44F6-9F32-4F964F8232BE}">
      <formula1>"4, 2, 0 "</formula1>
    </dataValidation>
    <dataValidation type="list" operator="lessThan" allowBlank="1" showInputMessage="1" showErrorMessage="1" sqref="I72:I73" xr:uid="{5C68EC81-41AB-4B08-8B04-7E8471050E9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6FFF7-94FF-4723-A8C0-2E9BFDB08314}">
  <dimension ref="A1:J77"/>
  <sheetViews>
    <sheetView topLeftCell="A43" workbookViewId="0">
      <selection activeCell="O11" sqref="O11"/>
    </sheetView>
  </sheetViews>
  <sheetFormatPr defaultColWidth="9.28515625" defaultRowHeight="15" x14ac:dyDescent="0.25"/>
  <cols>
    <col min="1" max="1" width="6.7109375" style="62" bestFit="1" customWidth="1"/>
    <col min="2" max="2" width="27.7109375" style="63" customWidth="1"/>
    <col min="3" max="3" width="17.7109375" style="63" customWidth="1"/>
    <col min="4" max="4" width="20.85546875" style="63" customWidth="1"/>
    <col min="5" max="5" width="8.28515625" style="63" bestFit="1" customWidth="1"/>
    <col min="6" max="6" width="10.28515625" style="64" customWidth="1"/>
    <col min="7" max="7" width="20.85546875" style="63" customWidth="1"/>
    <col min="8" max="8" width="6.28515625" style="65" customWidth="1"/>
    <col min="9" max="9" width="6.42578125" style="66" customWidth="1"/>
    <col min="10" max="10" width="4.85546875" customWidth="1"/>
    <col min="259" max="259" width="6.7109375" bestFit="1" customWidth="1"/>
    <col min="260" max="260" width="32.7109375" customWidth="1"/>
    <col min="261" max="261" width="26.7109375" customWidth="1"/>
    <col min="262" max="262" width="12.28515625" customWidth="1"/>
    <col min="263" max="263" width="55.7109375" bestFit="1" customWidth="1"/>
    <col min="264" max="264" width="13.7109375" customWidth="1"/>
    <col min="265" max="265" width="12.28515625" customWidth="1"/>
    <col min="266" max="266" width="4.85546875" customWidth="1"/>
    <col min="515" max="515" width="6.7109375" bestFit="1" customWidth="1"/>
    <col min="516" max="516" width="32.7109375" customWidth="1"/>
    <col min="517" max="517" width="26.7109375" customWidth="1"/>
    <col min="518" max="518" width="12.28515625" customWidth="1"/>
    <col min="519" max="519" width="55.7109375" bestFit="1" customWidth="1"/>
    <col min="520" max="520" width="13.7109375" customWidth="1"/>
    <col min="521" max="521" width="12.28515625" customWidth="1"/>
    <col min="522" max="522" width="4.85546875" customWidth="1"/>
    <col min="771" max="771" width="6.7109375" bestFit="1" customWidth="1"/>
    <col min="772" max="772" width="32.7109375" customWidth="1"/>
    <col min="773" max="773" width="26.7109375" customWidth="1"/>
    <col min="774" max="774" width="12.28515625" customWidth="1"/>
    <col min="775" max="775" width="55.7109375" bestFit="1" customWidth="1"/>
    <col min="776" max="776" width="13.7109375" customWidth="1"/>
    <col min="777" max="777" width="12.28515625" customWidth="1"/>
    <col min="778" max="778" width="4.85546875" customWidth="1"/>
    <col min="1027" max="1027" width="6.7109375" bestFit="1" customWidth="1"/>
    <col min="1028" max="1028" width="32.7109375" customWidth="1"/>
    <col min="1029" max="1029" width="26.7109375" customWidth="1"/>
    <col min="1030" max="1030" width="12.28515625" customWidth="1"/>
    <col min="1031" max="1031" width="55.7109375" bestFit="1" customWidth="1"/>
    <col min="1032" max="1032" width="13.7109375" customWidth="1"/>
    <col min="1033" max="1033" width="12.28515625" customWidth="1"/>
    <col min="1034" max="1034" width="4.85546875" customWidth="1"/>
    <col min="1283" max="1283" width="6.7109375" bestFit="1" customWidth="1"/>
    <col min="1284" max="1284" width="32.7109375" customWidth="1"/>
    <col min="1285" max="1285" width="26.7109375" customWidth="1"/>
    <col min="1286" max="1286" width="12.28515625" customWidth="1"/>
    <col min="1287" max="1287" width="55.7109375" bestFit="1" customWidth="1"/>
    <col min="1288" max="1288" width="13.7109375" customWidth="1"/>
    <col min="1289" max="1289" width="12.28515625" customWidth="1"/>
    <col min="1290" max="1290" width="4.85546875" customWidth="1"/>
    <col min="1539" max="1539" width="6.7109375" bestFit="1" customWidth="1"/>
    <col min="1540" max="1540" width="32.7109375" customWidth="1"/>
    <col min="1541" max="1541" width="26.7109375" customWidth="1"/>
    <col min="1542" max="1542" width="12.28515625" customWidth="1"/>
    <col min="1543" max="1543" width="55.7109375" bestFit="1" customWidth="1"/>
    <col min="1544" max="1544" width="13.7109375" customWidth="1"/>
    <col min="1545" max="1545" width="12.28515625" customWidth="1"/>
    <col min="1546" max="1546" width="4.85546875" customWidth="1"/>
    <col min="1795" max="1795" width="6.7109375" bestFit="1" customWidth="1"/>
    <col min="1796" max="1796" width="32.7109375" customWidth="1"/>
    <col min="1797" max="1797" width="26.7109375" customWidth="1"/>
    <col min="1798" max="1798" width="12.28515625" customWidth="1"/>
    <col min="1799" max="1799" width="55.7109375" bestFit="1" customWidth="1"/>
    <col min="1800" max="1800" width="13.7109375" customWidth="1"/>
    <col min="1801" max="1801" width="12.28515625" customWidth="1"/>
    <col min="1802" max="1802" width="4.85546875" customWidth="1"/>
    <col min="2051" max="2051" width="6.7109375" bestFit="1" customWidth="1"/>
    <col min="2052" max="2052" width="32.7109375" customWidth="1"/>
    <col min="2053" max="2053" width="26.7109375" customWidth="1"/>
    <col min="2054" max="2054" width="12.28515625" customWidth="1"/>
    <col min="2055" max="2055" width="55.7109375" bestFit="1" customWidth="1"/>
    <col min="2056" max="2056" width="13.7109375" customWidth="1"/>
    <col min="2057" max="2057" width="12.28515625" customWidth="1"/>
    <col min="2058" max="2058" width="4.85546875" customWidth="1"/>
    <col min="2307" max="2307" width="6.7109375" bestFit="1" customWidth="1"/>
    <col min="2308" max="2308" width="32.7109375" customWidth="1"/>
    <col min="2309" max="2309" width="26.7109375" customWidth="1"/>
    <col min="2310" max="2310" width="12.28515625" customWidth="1"/>
    <col min="2311" max="2311" width="55.7109375" bestFit="1" customWidth="1"/>
    <col min="2312" max="2312" width="13.7109375" customWidth="1"/>
    <col min="2313" max="2313" width="12.28515625" customWidth="1"/>
    <col min="2314" max="2314" width="4.85546875" customWidth="1"/>
    <col min="2563" max="2563" width="6.7109375" bestFit="1" customWidth="1"/>
    <col min="2564" max="2564" width="32.7109375" customWidth="1"/>
    <col min="2565" max="2565" width="26.7109375" customWidth="1"/>
    <col min="2566" max="2566" width="12.28515625" customWidth="1"/>
    <col min="2567" max="2567" width="55.7109375" bestFit="1" customWidth="1"/>
    <col min="2568" max="2568" width="13.7109375" customWidth="1"/>
    <col min="2569" max="2569" width="12.28515625" customWidth="1"/>
    <col min="2570" max="2570" width="4.85546875" customWidth="1"/>
    <col min="2819" max="2819" width="6.7109375" bestFit="1" customWidth="1"/>
    <col min="2820" max="2820" width="32.7109375" customWidth="1"/>
    <col min="2821" max="2821" width="26.7109375" customWidth="1"/>
    <col min="2822" max="2822" width="12.28515625" customWidth="1"/>
    <col min="2823" max="2823" width="55.7109375" bestFit="1" customWidth="1"/>
    <col min="2824" max="2824" width="13.7109375" customWidth="1"/>
    <col min="2825" max="2825" width="12.28515625" customWidth="1"/>
    <col min="2826" max="2826" width="4.85546875" customWidth="1"/>
    <col min="3075" max="3075" width="6.7109375" bestFit="1" customWidth="1"/>
    <col min="3076" max="3076" width="32.7109375" customWidth="1"/>
    <col min="3077" max="3077" width="26.7109375" customWidth="1"/>
    <col min="3078" max="3078" width="12.28515625" customWidth="1"/>
    <col min="3079" max="3079" width="55.7109375" bestFit="1" customWidth="1"/>
    <col min="3080" max="3080" width="13.7109375" customWidth="1"/>
    <col min="3081" max="3081" width="12.28515625" customWidth="1"/>
    <col min="3082" max="3082" width="4.85546875" customWidth="1"/>
    <col min="3331" max="3331" width="6.7109375" bestFit="1" customWidth="1"/>
    <col min="3332" max="3332" width="32.7109375" customWidth="1"/>
    <col min="3333" max="3333" width="26.7109375" customWidth="1"/>
    <col min="3334" max="3334" width="12.28515625" customWidth="1"/>
    <col min="3335" max="3335" width="55.7109375" bestFit="1" customWidth="1"/>
    <col min="3336" max="3336" width="13.7109375" customWidth="1"/>
    <col min="3337" max="3337" width="12.28515625" customWidth="1"/>
    <col min="3338" max="3338" width="4.85546875" customWidth="1"/>
    <col min="3587" max="3587" width="6.7109375" bestFit="1" customWidth="1"/>
    <col min="3588" max="3588" width="32.7109375" customWidth="1"/>
    <col min="3589" max="3589" width="26.7109375" customWidth="1"/>
    <col min="3590" max="3590" width="12.28515625" customWidth="1"/>
    <col min="3591" max="3591" width="55.7109375" bestFit="1" customWidth="1"/>
    <col min="3592" max="3592" width="13.7109375" customWidth="1"/>
    <col min="3593" max="3593" width="12.28515625" customWidth="1"/>
    <col min="3594" max="3594" width="4.85546875" customWidth="1"/>
    <col min="3843" max="3843" width="6.7109375" bestFit="1" customWidth="1"/>
    <col min="3844" max="3844" width="32.7109375" customWidth="1"/>
    <col min="3845" max="3845" width="26.7109375" customWidth="1"/>
    <col min="3846" max="3846" width="12.28515625" customWidth="1"/>
    <col min="3847" max="3847" width="55.7109375" bestFit="1" customWidth="1"/>
    <col min="3848" max="3848" width="13.7109375" customWidth="1"/>
    <col min="3849" max="3849" width="12.28515625" customWidth="1"/>
    <col min="3850" max="3850" width="4.85546875" customWidth="1"/>
    <col min="4099" max="4099" width="6.7109375" bestFit="1" customWidth="1"/>
    <col min="4100" max="4100" width="32.7109375" customWidth="1"/>
    <col min="4101" max="4101" width="26.7109375" customWidth="1"/>
    <col min="4102" max="4102" width="12.28515625" customWidth="1"/>
    <col min="4103" max="4103" width="55.7109375" bestFit="1" customWidth="1"/>
    <col min="4104" max="4104" width="13.7109375" customWidth="1"/>
    <col min="4105" max="4105" width="12.28515625" customWidth="1"/>
    <col min="4106" max="4106" width="4.85546875" customWidth="1"/>
    <col min="4355" max="4355" width="6.7109375" bestFit="1" customWidth="1"/>
    <col min="4356" max="4356" width="32.7109375" customWidth="1"/>
    <col min="4357" max="4357" width="26.7109375" customWidth="1"/>
    <col min="4358" max="4358" width="12.28515625" customWidth="1"/>
    <col min="4359" max="4359" width="55.7109375" bestFit="1" customWidth="1"/>
    <col min="4360" max="4360" width="13.7109375" customWidth="1"/>
    <col min="4361" max="4361" width="12.28515625" customWidth="1"/>
    <col min="4362" max="4362" width="4.85546875" customWidth="1"/>
    <col min="4611" max="4611" width="6.7109375" bestFit="1" customWidth="1"/>
    <col min="4612" max="4612" width="32.7109375" customWidth="1"/>
    <col min="4613" max="4613" width="26.7109375" customWidth="1"/>
    <col min="4614" max="4614" width="12.28515625" customWidth="1"/>
    <col min="4615" max="4615" width="55.7109375" bestFit="1" customWidth="1"/>
    <col min="4616" max="4616" width="13.7109375" customWidth="1"/>
    <col min="4617" max="4617" width="12.28515625" customWidth="1"/>
    <col min="4618" max="4618" width="4.85546875" customWidth="1"/>
    <col min="4867" max="4867" width="6.7109375" bestFit="1" customWidth="1"/>
    <col min="4868" max="4868" width="32.7109375" customWidth="1"/>
    <col min="4869" max="4869" width="26.7109375" customWidth="1"/>
    <col min="4870" max="4870" width="12.28515625" customWidth="1"/>
    <col min="4871" max="4871" width="55.7109375" bestFit="1" customWidth="1"/>
    <col min="4872" max="4872" width="13.7109375" customWidth="1"/>
    <col min="4873" max="4873" width="12.28515625" customWidth="1"/>
    <col min="4874" max="4874" width="4.85546875" customWidth="1"/>
    <col min="5123" max="5123" width="6.7109375" bestFit="1" customWidth="1"/>
    <col min="5124" max="5124" width="32.7109375" customWidth="1"/>
    <col min="5125" max="5125" width="26.7109375" customWidth="1"/>
    <col min="5126" max="5126" width="12.28515625" customWidth="1"/>
    <col min="5127" max="5127" width="55.7109375" bestFit="1" customWidth="1"/>
    <col min="5128" max="5128" width="13.7109375" customWidth="1"/>
    <col min="5129" max="5129" width="12.28515625" customWidth="1"/>
    <col min="5130" max="5130" width="4.85546875" customWidth="1"/>
    <col min="5379" max="5379" width="6.7109375" bestFit="1" customWidth="1"/>
    <col min="5380" max="5380" width="32.7109375" customWidth="1"/>
    <col min="5381" max="5381" width="26.7109375" customWidth="1"/>
    <col min="5382" max="5382" width="12.28515625" customWidth="1"/>
    <col min="5383" max="5383" width="55.7109375" bestFit="1" customWidth="1"/>
    <col min="5384" max="5384" width="13.7109375" customWidth="1"/>
    <col min="5385" max="5385" width="12.28515625" customWidth="1"/>
    <col min="5386" max="5386" width="4.85546875" customWidth="1"/>
    <col min="5635" max="5635" width="6.7109375" bestFit="1" customWidth="1"/>
    <col min="5636" max="5636" width="32.7109375" customWidth="1"/>
    <col min="5637" max="5637" width="26.7109375" customWidth="1"/>
    <col min="5638" max="5638" width="12.28515625" customWidth="1"/>
    <col min="5639" max="5639" width="55.7109375" bestFit="1" customWidth="1"/>
    <col min="5640" max="5640" width="13.7109375" customWidth="1"/>
    <col min="5641" max="5641" width="12.28515625" customWidth="1"/>
    <col min="5642" max="5642" width="4.85546875" customWidth="1"/>
    <col min="5891" max="5891" width="6.7109375" bestFit="1" customWidth="1"/>
    <col min="5892" max="5892" width="32.7109375" customWidth="1"/>
    <col min="5893" max="5893" width="26.7109375" customWidth="1"/>
    <col min="5894" max="5894" width="12.28515625" customWidth="1"/>
    <col min="5895" max="5895" width="55.7109375" bestFit="1" customWidth="1"/>
    <col min="5896" max="5896" width="13.7109375" customWidth="1"/>
    <col min="5897" max="5897" width="12.28515625" customWidth="1"/>
    <col min="5898" max="5898" width="4.85546875" customWidth="1"/>
    <col min="6147" max="6147" width="6.7109375" bestFit="1" customWidth="1"/>
    <col min="6148" max="6148" width="32.7109375" customWidth="1"/>
    <col min="6149" max="6149" width="26.7109375" customWidth="1"/>
    <col min="6150" max="6150" width="12.28515625" customWidth="1"/>
    <col min="6151" max="6151" width="55.7109375" bestFit="1" customWidth="1"/>
    <col min="6152" max="6152" width="13.7109375" customWidth="1"/>
    <col min="6153" max="6153" width="12.28515625" customWidth="1"/>
    <col min="6154" max="6154" width="4.85546875" customWidth="1"/>
    <col min="6403" max="6403" width="6.7109375" bestFit="1" customWidth="1"/>
    <col min="6404" max="6404" width="32.7109375" customWidth="1"/>
    <col min="6405" max="6405" width="26.7109375" customWidth="1"/>
    <col min="6406" max="6406" width="12.28515625" customWidth="1"/>
    <col min="6407" max="6407" width="55.7109375" bestFit="1" customWidth="1"/>
    <col min="6408" max="6408" width="13.7109375" customWidth="1"/>
    <col min="6409" max="6409" width="12.28515625" customWidth="1"/>
    <col min="6410" max="6410" width="4.85546875" customWidth="1"/>
    <col min="6659" max="6659" width="6.7109375" bestFit="1" customWidth="1"/>
    <col min="6660" max="6660" width="32.7109375" customWidth="1"/>
    <col min="6661" max="6661" width="26.7109375" customWidth="1"/>
    <col min="6662" max="6662" width="12.28515625" customWidth="1"/>
    <col min="6663" max="6663" width="55.7109375" bestFit="1" customWidth="1"/>
    <col min="6664" max="6664" width="13.7109375" customWidth="1"/>
    <col min="6665" max="6665" width="12.28515625" customWidth="1"/>
    <col min="6666" max="6666" width="4.85546875" customWidth="1"/>
    <col min="6915" max="6915" width="6.7109375" bestFit="1" customWidth="1"/>
    <col min="6916" max="6916" width="32.7109375" customWidth="1"/>
    <col min="6917" max="6917" width="26.7109375" customWidth="1"/>
    <col min="6918" max="6918" width="12.28515625" customWidth="1"/>
    <col min="6919" max="6919" width="55.7109375" bestFit="1" customWidth="1"/>
    <col min="6920" max="6920" width="13.7109375" customWidth="1"/>
    <col min="6921" max="6921" width="12.28515625" customWidth="1"/>
    <col min="6922" max="6922" width="4.85546875" customWidth="1"/>
    <col min="7171" max="7171" width="6.7109375" bestFit="1" customWidth="1"/>
    <col min="7172" max="7172" width="32.7109375" customWidth="1"/>
    <col min="7173" max="7173" width="26.7109375" customWidth="1"/>
    <col min="7174" max="7174" width="12.28515625" customWidth="1"/>
    <col min="7175" max="7175" width="55.7109375" bestFit="1" customWidth="1"/>
    <col min="7176" max="7176" width="13.7109375" customWidth="1"/>
    <col min="7177" max="7177" width="12.28515625" customWidth="1"/>
    <col min="7178" max="7178" width="4.85546875" customWidth="1"/>
    <col min="7427" max="7427" width="6.7109375" bestFit="1" customWidth="1"/>
    <col min="7428" max="7428" width="32.7109375" customWidth="1"/>
    <col min="7429" max="7429" width="26.7109375" customWidth="1"/>
    <col min="7430" max="7430" width="12.28515625" customWidth="1"/>
    <col min="7431" max="7431" width="55.7109375" bestFit="1" customWidth="1"/>
    <col min="7432" max="7432" width="13.7109375" customWidth="1"/>
    <col min="7433" max="7433" width="12.28515625" customWidth="1"/>
    <col min="7434" max="7434" width="4.85546875" customWidth="1"/>
    <col min="7683" max="7683" width="6.7109375" bestFit="1" customWidth="1"/>
    <col min="7684" max="7684" width="32.7109375" customWidth="1"/>
    <col min="7685" max="7685" width="26.7109375" customWidth="1"/>
    <col min="7686" max="7686" width="12.28515625" customWidth="1"/>
    <col min="7687" max="7687" width="55.7109375" bestFit="1" customWidth="1"/>
    <col min="7688" max="7688" width="13.7109375" customWidth="1"/>
    <col min="7689" max="7689" width="12.28515625" customWidth="1"/>
    <col min="7690" max="7690" width="4.85546875" customWidth="1"/>
    <col min="7939" max="7939" width="6.7109375" bestFit="1" customWidth="1"/>
    <col min="7940" max="7940" width="32.7109375" customWidth="1"/>
    <col min="7941" max="7941" width="26.7109375" customWidth="1"/>
    <col min="7942" max="7942" width="12.28515625" customWidth="1"/>
    <col min="7943" max="7943" width="55.7109375" bestFit="1" customWidth="1"/>
    <col min="7944" max="7944" width="13.7109375" customWidth="1"/>
    <col min="7945" max="7945" width="12.28515625" customWidth="1"/>
    <col min="7946" max="7946" width="4.85546875" customWidth="1"/>
    <col min="8195" max="8195" width="6.7109375" bestFit="1" customWidth="1"/>
    <col min="8196" max="8196" width="32.7109375" customWidth="1"/>
    <col min="8197" max="8197" width="26.7109375" customWidth="1"/>
    <col min="8198" max="8198" width="12.28515625" customWidth="1"/>
    <col min="8199" max="8199" width="55.7109375" bestFit="1" customWidth="1"/>
    <col min="8200" max="8200" width="13.7109375" customWidth="1"/>
    <col min="8201" max="8201" width="12.28515625" customWidth="1"/>
    <col min="8202" max="8202" width="4.85546875" customWidth="1"/>
    <col min="8451" max="8451" width="6.7109375" bestFit="1" customWidth="1"/>
    <col min="8452" max="8452" width="32.7109375" customWidth="1"/>
    <col min="8453" max="8453" width="26.7109375" customWidth="1"/>
    <col min="8454" max="8454" width="12.28515625" customWidth="1"/>
    <col min="8455" max="8455" width="55.7109375" bestFit="1" customWidth="1"/>
    <col min="8456" max="8456" width="13.7109375" customWidth="1"/>
    <col min="8457" max="8457" width="12.28515625" customWidth="1"/>
    <col min="8458" max="8458" width="4.85546875" customWidth="1"/>
    <col min="8707" max="8707" width="6.7109375" bestFit="1" customWidth="1"/>
    <col min="8708" max="8708" width="32.7109375" customWidth="1"/>
    <col min="8709" max="8709" width="26.7109375" customWidth="1"/>
    <col min="8710" max="8710" width="12.28515625" customWidth="1"/>
    <col min="8711" max="8711" width="55.7109375" bestFit="1" customWidth="1"/>
    <col min="8712" max="8712" width="13.7109375" customWidth="1"/>
    <col min="8713" max="8713" width="12.28515625" customWidth="1"/>
    <col min="8714" max="8714" width="4.85546875" customWidth="1"/>
    <col min="8963" max="8963" width="6.7109375" bestFit="1" customWidth="1"/>
    <col min="8964" max="8964" width="32.7109375" customWidth="1"/>
    <col min="8965" max="8965" width="26.7109375" customWidth="1"/>
    <col min="8966" max="8966" width="12.28515625" customWidth="1"/>
    <col min="8967" max="8967" width="55.7109375" bestFit="1" customWidth="1"/>
    <col min="8968" max="8968" width="13.7109375" customWidth="1"/>
    <col min="8969" max="8969" width="12.28515625" customWidth="1"/>
    <col min="8970" max="8970" width="4.85546875" customWidth="1"/>
    <col min="9219" max="9219" width="6.7109375" bestFit="1" customWidth="1"/>
    <col min="9220" max="9220" width="32.7109375" customWidth="1"/>
    <col min="9221" max="9221" width="26.7109375" customWidth="1"/>
    <col min="9222" max="9222" width="12.28515625" customWidth="1"/>
    <col min="9223" max="9223" width="55.7109375" bestFit="1" customWidth="1"/>
    <col min="9224" max="9224" width="13.7109375" customWidth="1"/>
    <col min="9225" max="9225" width="12.28515625" customWidth="1"/>
    <col min="9226" max="9226" width="4.85546875" customWidth="1"/>
    <col min="9475" max="9475" width="6.7109375" bestFit="1" customWidth="1"/>
    <col min="9476" max="9476" width="32.7109375" customWidth="1"/>
    <col min="9477" max="9477" width="26.7109375" customWidth="1"/>
    <col min="9478" max="9478" width="12.28515625" customWidth="1"/>
    <col min="9479" max="9479" width="55.7109375" bestFit="1" customWidth="1"/>
    <col min="9480" max="9480" width="13.7109375" customWidth="1"/>
    <col min="9481" max="9481" width="12.28515625" customWidth="1"/>
    <col min="9482" max="9482" width="4.85546875" customWidth="1"/>
    <col min="9731" max="9731" width="6.7109375" bestFit="1" customWidth="1"/>
    <col min="9732" max="9732" width="32.7109375" customWidth="1"/>
    <col min="9733" max="9733" width="26.7109375" customWidth="1"/>
    <col min="9734" max="9734" width="12.28515625" customWidth="1"/>
    <col min="9735" max="9735" width="55.7109375" bestFit="1" customWidth="1"/>
    <col min="9736" max="9736" width="13.7109375" customWidth="1"/>
    <col min="9737" max="9737" width="12.28515625" customWidth="1"/>
    <col min="9738" max="9738" width="4.85546875" customWidth="1"/>
    <col min="9987" max="9987" width="6.7109375" bestFit="1" customWidth="1"/>
    <col min="9988" max="9988" width="32.7109375" customWidth="1"/>
    <col min="9989" max="9989" width="26.7109375" customWidth="1"/>
    <col min="9990" max="9990" width="12.28515625" customWidth="1"/>
    <col min="9991" max="9991" width="55.7109375" bestFit="1" customWidth="1"/>
    <col min="9992" max="9992" width="13.7109375" customWidth="1"/>
    <col min="9993" max="9993" width="12.28515625" customWidth="1"/>
    <col min="9994" max="9994" width="4.85546875" customWidth="1"/>
    <col min="10243" max="10243" width="6.7109375" bestFit="1" customWidth="1"/>
    <col min="10244" max="10244" width="32.7109375" customWidth="1"/>
    <col min="10245" max="10245" width="26.7109375" customWidth="1"/>
    <col min="10246" max="10246" width="12.28515625" customWidth="1"/>
    <col min="10247" max="10247" width="55.7109375" bestFit="1" customWidth="1"/>
    <col min="10248" max="10248" width="13.7109375" customWidth="1"/>
    <col min="10249" max="10249" width="12.28515625" customWidth="1"/>
    <col min="10250" max="10250" width="4.85546875" customWidth="1"/>
    <col min="10499" max="10499" width="6.7109375" bestFit="1" customWidth="1"/>
    <col min="10500" max="10500" width="32.7109375" customWidth="1"/>
    <col min="10501" max="10501" width="26.7109375" customWidth="1"/>
    <col min="10502" max="10502" width="12.28515625" customWidth="1"/>
    <col min="10503" max="10503" width="55.7109375" bestFit="1" customWidth="1"/>
    <col min="10504" max="10504" width="13.7109375" customWidth="1"/>
    <col min="10505" max="10505" width="12.28515625" customWidth="1"/>
    <col min="10506" max="10506" width="4.85546875" customWidth="1"/>
    <col min="10755" max="10755" width="6.7109375" bestFit="1" customWidth="1"/>
    <col min="10756" max="10756" width="32.7109375" customWidth="1"/>
    <col min="10757" max="10757" width="26.7109375" customWidth="1"/>
    <col min="10758" max="10758" width="12.28515625" customWidth="1"/>
    <col min="10759" max="10759" width="55.7109375" bestFit="1" customWidth="1"/>
    <col min="10760" max="10760" width="13.7109375" customWidth="1"/>
    <col min="10761" max="10761" width="12.28515625" customWidth="1"/>
    <col min="10762" max="10762" width="4.85546875" customWidth="1"/>
    <col min="11011" max="11011" width="6.7109375" bestFit="1" customWidth="1"/>
    <col min="11012" max="11012" width="32.7109375" customWidth="1"/>
    <col min="11013" max="11013" width="26.7109375" customWidth="1"/>
    <col min="11014" max="11014" width="12.28515625" customWidth="1"/>
    <col min="11015" max="11015" width="55.7109375" bestFit="1" customWidth="1"/>
    <col min="11016" max="11016" width="13.7109375" customWidth="1"/>
    <col min="11017" max="11017" width="12.28515625" customWidth="1"/>
    <col min="11018" max="11018" width="4.85546875" customWidth="1"/>
    <col min="11267" max="11267" width="6.7109375" bestFit="1" customWidth="1"/>
    <col min="11268" max="11268" width="32.7109375" customWidth="1"/>
    <col min="11269" max="11269" width="26.7109375" customWidth="1"/>
    <col min="11270" max="11270" width="12.28515625" customWidth="1"/>
    <col min="11271" max="11271" width="55.7109375" bestFit="1" customWidth="1"/>
    <col min="11272" max="11272" width="13.7109375" customWidth="1"/>
    <col min="11273" max="11273" width="12.28515625" customWidth="1"/>
    <col min="11274" max="11274" width="4.85546875" customWidth="1"/>
    <col min="11523" max="11523" width="6.7109375" bestFit="1" customWidth="1"/>
    <col min="11524" max="11524" width="32.7109375" customWidth="1"/>
    <col min="11525" max="11525" width="26.7109375" customWidth="1"/>
    <col min="11526" max="11526" width="12.28515625" customWidth="1"/>
    <col min="11527" max="11527" width="55.7109375" bestFit="1" customWidth="1"/>
    <col min="11528" max="11528" width="13.7109375" customWidth="1"/>
    <col min="11529" max="11529" width="12.28515625" customWidth="1"/>
    <col min="11530" max="11530" width="4.85546875" customWidth="1"/>
    <col min="11779" max="11779" width="6.7109375" bestFit="1" customWidth="1"/>
    <col min="11780" max="11780" width="32.7109375" customWidth="1"/>
    <col min="11781" max="11781" width="26.7109375" customWidth="1"/>
    <col min="11782" max="11782" width="12.28515625" customWidth="1"/>
    <col min="11783" max="11783" width="55.7109375" bestFit="1" customWidth="1"/>
    <col min="11784" max="11784" width="13.7109375" customWidth="1"/>
    <col min="11785" max="11785" width="12.28515625" customWidth="1"/>
    <col min="11786" max="11786" width="4.85546875" customWidth="1"/>
    <col min="12035" max="12035" width="6.7109375" bestFit="1" customWidth="1"/>
    <col min="12036" max="12036" width="32.7109375" customWidth="1"/>
    <col min="12037" max="12037" width="26.7109375" customWidth="1"/>
    <col min="12038" max="12038" width="12.28515625" customWidth="1"/>
    <col min="12039" max="12039" width="55.7109375" bestFit="1" customWidth="1"/>
    <col min="12040" max="12040" width="13.7109375" customWidth="1"/>
    <col min="12041" max="12041" width="12.28515625" customWidth="1"/>
    <col min="12042" max="12042" width="4.85546875" customWidth="1"/>
    <col min="12291" max="12291" width="6.7109375" bestFit="1" customWidth="1"/>
    <col min="12292" max="12292" width="32.7109375" customWidth="1"/>
    <col min="12293" max="12293" width="26.7109375" customWidth="1"/>
    <col min="12294" max="12294" width="12.28515625" customWidth="1"/>
    <col min="12295" max="12295" width="55.7109375" bestFit="1" customWidth="1"/>
    <col min="12296" max="12296" width="13.7109375" customWidth="1"/>
    <col min="12297" max="12297" width="12.28515625" customWidth="1"/>
    <col min="12298" max="12298" width="4.85546875" customWidth="1"/>
    <col min="12547" max="12547" width="6.7109375" bestFit="1" customWidth="1"/>
    <col min="12548" max="12548" width="32.7109375" customWidth="1"/>
    <col min="12549" max="12549" width="26.7109375" customWidth="1"/>
    <col min="12550" max="12550" width="12.28515625" customWidth="1"/>
    <col min="12551" max="12551" width="55.7109375" bestFit="1" customWidth="1"/>
    <col min="12552" max="12552" width="13.7109375" customWidth="1"/>
    <col min="12553" max="12553" width="12.28515625" customWidth="1"/>
    <col min="12554" max="12554" width="4.85546875" customWidth="1"/>
    <col min="12803" max="12803" width="6.7109375" bestFit="1" customWidth="1"/>
    <col min="12804" max="12804" width="32.7109375" customWidth="1"/>
    <col min="12805" max="12805" width="26.7109375" customWidth="1"/>
    <col min="12806" max="12806" width="12.28515625" customWidth="1"/>
    <col min="12807" max="12807" width="55.7109375" bestFit="1" customWidth="1"/>
    <col min="12808" max="12808" width="13.7109375" customWidth="1"/>
    <col min="12809" max="12809" width="12.28515625" customWidth="1"/>
    <col min="12810" max="12810" width="4.85546875" customWidth="1"/>
    <col min="13059" max="13059" width="6.7109375" bestFit="1" customWidth="1"/>
    <col min="13060" max="13060" width="32.7109375" customWidth="1"/>
    <col min="13061" max="13061" width="26.7109375" customWidth="1"/>
    <col min="13062" max="13062" width="12.28515625" customWidth="1"/>
    <col min="13063" max="13063" width="55.7109375" bestFit="1" customWidth="1"/>
    <col min="13064" max="13064" width="13.7109375" customWidth="1"/>
    <col min="13065" max="13065" width="12.28515625" customWidth="1"/>
    <col min="13066" max="13066" width="4.85546875" customWidth="1"/>
    <col min="13315" max="13315" width="6.7109375" bestFit="1" customWidth="1"/>
    <col min="13316" max="13316" width="32.7109375" customWidth="1"/>
    <col min="13317" max="13317" width="26.7109375" customWidth="1"/>
    <col min="13318" max="13318" width="12.28515625" customWidth="1"/>
    <col min="13319" max="13319" width="55.7109375" bestFit="1" customWidth="1"/>
    <col min="13320" max="13320" width="13.7109375" customWidth="1"/>
    <col min="13321" max="13321" width="12.28515625" customWidth="1"/>
    <col min="13322" max="13322" width="4.85546875" customWidth="1"/>
    <col min="13571" max="13571" width="6.7109375" bestFit="1" customWidth="1"/>
    <col min="13572" max="13572" width="32.7109375" customWidth="1"/>
    <col min="13573" max="13573" width="26.7109375" customWidth="1"/>
    <col min="13574" max="13574" width="12.28515625" customWidth="1"/>
    <col min="13575" max="13575" width="55.7109375" bestFit="1" customWidth="1"/>
    <col min="13576" max="13576" width="13.7109375" customWidth="1"/>
    <col min="13577" max="13577" width="12.28515625" customWidth="1"/>
    <col min="13578" max="13578" width="4.85546875" customWidth="1"/>
    <col min="13827" max="13827" width="6.7109375" bestFit="1" customWidth="1"/>
    <col min="13828" max="13828" width="32.7109375" customWidth="1"/>
    <col min="13829" max="13829" width="26.7109375" customWidth="1"/>
    <col min="13830" max="13830" width="12.28515625" customWidth="1"/>
    <col min="13831" max="13831" width="55.7109375" bestFit="1" customWidth="1"/>
    <col min="13832" max="13832" width="13.7109375" customWidth="1"/>
    <col min="13833" max="13833" width="12.28515625" customWidth="1"/>
    <col min="13834" max="13834" width="4.85546875" customWidth="1"/>
    <col min="14083" max="14083" width="6.7109375" bestFit="1" customWidth="1"/>
    <col min="14084" max="14084" width="32.7109375" customWidth="1"/>
    <col min="14085" max="14085" width="26.7109375" customWidth="1"/>
    <col min="14086" max="14086" width="12.28515625" customWidth="1"/>
    <col min="14087" max="14087" width="55.7109375" bestFit="1" customWidth="1"/>
    <col min="14088" max="14088" width="13.7109375" customWidth="1"/>
    <col min="14089" max="14089" width="12.28515625" customWidth="1"/>
    <col min="14090" max="14090" width="4.85546875" customWidth="1"/>
    <col min="14339" max="14339" width="6.7109375" bestFit="1" customWidth="1"/>
    <col min="14340" max="14340" width="32.7109375" customWidth="1"/>
    <col min="14341" max="14341" width="26.7109375" customWidth="1"/>
    <col min="14342" max="14342" width="12.28515625" customWidth="1"/>
    <col min="14343" max="14343" width="55.7109375" bestFit="1" customWidth="1"/>
    <col min="14344" max="14344" width="13.7109375" customWidth="1"/>
    <col min="14345" max="14345" width="12.28515625" customWidth="1"/>
    <col min="14346" max="14346" width="4.85546875" customWidth="1"/>
    <col min="14595" max="14595" width="6.7109375" bestFit="1" customWidth="1"/>
    <col min="14596" max="14596" width="32.7109375" customWidth="1"/>
    <col min="14597" max="14597" width="26.7109375" customWidth="1"/>
    <col min="14598" max="14598" width="12.28515625" customWidth="1"/>
    <col min="14599" max="14599" width="55.7109375" bestFit="1" customWidth="1"/>
    <col min="14600" max="14600" width="13.7109375" customWidth="1"/>
    <col min="14601" max="14601" width="12.28515625" customWidth="1"/>
    <col min="14602" max="14602" width="4.85546875" customWidth="1"/>
    <col min="14851" max="14851" width="6.7109375" bestFit="1" customWidth="1"/>
    <col min="14852" max="14852" width="32.7109375" customWidth="1"/>
    <col min="14853" max="14853" width="26.7109375" customWidth="1"/>
    <col min="14854" max="14854" width="12.28515625" customWidth="1"/>
    <col min="14855" max="14855" width="55.7109375" bestFit="1" customWidth="1"/>
    <col min="14856" max="14856" width="13.7109375" customWidth="1"/>
    <col min="14857" max="14857" width="12.28515625" customWidth="1"/>
    <col min="14858" max="14858" width="4.85546875" customWidth="1"/>
    <col min="15107" max="15107" width="6.7109375" bestFit="1" customWidth="1"/>
    <col min="15108" max="15108" width="32.7109375" customWidth="1"/>
    <col min="15109" max="15109" width="26.7109375" customWidth="1"/>
    <col min="15110" max="15110" width="12.28515625" customWidth="1"/>
    <col min="15111" max="15111" width="55.7109375" bestFit="1" customWidth="1"/>
    <col min="15112" max="15112" width="13.7109375" customWidth="1"/>
    <col min="15113" max="15113" width="12.28515625" customWidth="1"/>
    <col min="15114" max="15114" width="4.85546875" customWidth="1"/>
    <col min="15363" max="15363" width="6.7109375" bestFit="1" customWidth="1"/>
    <col min="15364" max="15364" width="32.7109375" customWidth="1"/>
    <col min="15365" max="15365" width="26.7109375" customWidth="1"/>
    <col min="15366" max="15366" width="12.28515625" customWidth="1"/>
    <col min="15367" max="15367" width="55.7109375" bestFit="1" customWidth="1"/>
    <col min="15368" max="15368" width="13.7109375" customWidth="1"/>
    <col min="15369" max="15369" width="12.28515625" customWidth="1"/>
    <col min="15370" max="15370" width="4.85546875" customWidth="1"/>
    <col min="15619" max="15619" width="6.7109375" bestFit="1" customWidth="1"/>
    <col min="15620" max="15620" width="32.7109375" customWidth="1"/>
    <col min="15621" max="15621" width="26.7109375" customWidth="1"/>
    <col min="15622" max="15622" width="12.28515625" customWidth="1"/>
    <col min="15623" max="15623" width="55.7109375" bestFit="1" customWidth="1"/>
    <col min="15624" max="15624" width="13.7109375" customWidth="1"/>
    <col min="15625" max="15625" width="12.28515625" customWidth="1"/>
    <col min="15626" max="15626" width="4.85546875" customWidth="1"/>
    <col min="15875" max="15875" width="6.7109375" bestFit="1" customWidth="1"/>
    <col min="15876" max="15876" width="32.7109375" customWidth="1"/>
    <col min="15877" max="15877" width="26.7109375" customWidth="1"/>
    <col min="15878" max="15878" width="12.28515625" customWidth="1"/>
    <col min="15879" max="15879" width="55.7109375" bestFit="1" customWidth="1"/>
    <col min="15880" max="15880" width="13.7109375" customWidth="1"/>
    <col min="15881" max="15881" width="12.28515625" customWidth="1"/>
    <col min="15882" max="15882" width="4.85546875" customWidth="1"/>
    <col min="16131" max="16131" width="6.7109375" bestFit="1" customWidth="1"/>
    <col min="16132" max="16132" width="32.7109375" customWidth="1"/>
    <col min="16133" max="16133" width="26.7109375" customWidth="1"/>
    <col min="16134" max="16134" width="12.28515625" customWidth="1"/>
    <col min="16135" max="16135" width="55.7109375" bestFit="1" customWidth="1"/>
    <col min="16136" max="16136" width="13.7109375" customWidth="1"/>
    <col min="16137" max="16137" width="12.28515625" customWidth="1"/>
    <col min="16138" max="16138" width="4.85546875" customWidth="1"/>
  </cols>
  <sheetData>
    <row r="1" spans="1:10" s="3" customFormat="1" ht="22.5" x14ac:dyDescent="0.25">
      <c r="A1" s="67" t="s">
        <v>0</v>
      </c>
      <c r="B1" s="67" t="s">
        <v>1</v>
      </c>
      <c r="C1" s="67" t="s">
        <v>2</v>
      </c>
      <c r="D1" s="216" t="s">
        <v>3</v>
      </c>
      <c r="E1" s="217"/>
      <c r="F1" s="67" t="s">
        <v>4</v>
      </c>
      <c r="G1" s="67" t="s">
        <v>5</v>
      </c>
      <c r="H1" s="67" t="s">
        <v>6</v>
      </c>
      <c r="I1" s="67" t="s">
        <v>7</v>
      </c>
      <c r="J1" s="2"/>
    </row>
    <row r="2" spans="1:10" s="3" customFormat="1" ht="13.9" customHeight="1" x14ac:dyDescent="0.25">
      <c r="A2" s="218" t="s">
        <v>161</v>
      </c>
      <c r="B2" s="219"/>
      <c r="C2" s="219"/>
      <c r="D2" s="219"/>
      <c r="E2" s="219"/>
      <c r="F2" s="219"/>
      <c r="G2" s="219"/>
      <c r="H2" s="219"/>
      <c r="I2" s="220"/>
      <c r="J2" s="2"/>
    </row>
    <row r="3" spans="1:10" s="3" customFormat="1" ht="37.15" customHeight="1" x14ac:dyDescent="0.25">
      <c r="A3" s="175" t="s">
        <v>162</v>
      </c>
      <c r="B3" s="176"/>
      <c r="C3" s="176"/>
      <c r="D3" s="176"/>
      <c r="E3" s="176"/>
      <c r="F3" s="176"/>
      <c r="G3" s="176"/>
      <c r="H3" s="176"/>
      <c r="I3" s="176"/>
      <c r="J3" s="2"/>
    </row>
    <row r="4" spans="1:10" s="3" customFormat="1" x14ac:dyDescent="0.25">
      <c r="A4" s="177" t="s">
        <v>9</v>
      </c>
      <c r="B4" s="177"/>
      <c r="C4" s="178" t="s">
        <v>159</v>
      </c>
      <c r="D4" s="178"/>
      <c r="E4" s="178"/>
      <c r="F4" s="178"/>
      <c r="G4" s="178"/>
      <c r="H4" s="178"/>
      <c r="I4" s="178"/>
      <c r="J4" s="2"/>
    </row>
    <row r="5" spans="1:10" s="3" customFormat="1" x14ac:dyDescent="0.25">
      <c r="A5" s="177" t="s">
        <v>10</v>
      </c>
      <c r="B5" s="177"/>
      <c r="C5" s="178" t="s">
        <v>160</v>
      </c>
      <c r="D5" s="178"/>
      <c r="E5" s="178"/>
      <c r="F5" s="178"/>
      <c r="G5" s="178"/>
      <c r="H5" s="178"/>
      <c r="I5" s="178"/>
      <c r="J5" s="2"/>
    </row>
    <row r="6" spans="1:10" s="3" customFormat="1" ht="39.75" customHeight="1" x14ac:dyDescent="0.25">
      <c r="A6" s="196" t="s">
        <v>11</v>
      </c>
      <c r="B6" s="197"/>
      <c r="C6" s="68" t="s">
        <v>163</v>
      </c>
      <c r="D6" s="198" t="s">
        <v>13</v>
      </c>
      <c r="E6" s="199"/>
      <c r="F6" s="82"/>
      <c r="G6" s="200" t="s">
        <v>188</v>
      </c>
      <c r="H6" s="187"/>
      <c r="I6" s="82"/>
      <c r="J6" s="2"/>
    </row>
    <row r="7" spans="1:10" s="3" customFormat="1" ht="11.45" customHeight="1" x14ac:dyDescent="0.25">
      <c r="A7" s="177" t="s">
        <v>14</v>
      </c>
      <c r="B7" s="177"/>
      <c r="C7" s="178" t="s">
        <v>158</v>
      </c>
      <c r="D7" s="178"/>
      <c r="E7" s="178"/>
      <c r="F7" s="178"/>
      <c r="G7" s="178"/>
      <c r="H7" s="178"/>
      <c r="I7" s="178"/>
      <c r="J7" s="2"/>
    </row>
    <row r="8" spans="1:10" s="3" customFormat="1" ht="15.75" thickBot="1" x14ac:dyDescent="0.3">
      <c r="A8" s="69"/>
      <c r="B8" s="2"/>
      <c r="C8" s="215" t="s">
        <v>15</v>
      </c>
      <c r="D8" s="215"/>
      <c r="E8" s="215"/>
      <c r="F8" s="215"/>
      <c r="G8" s="215"/>
      <c r="H8" s="70"/>
      <c r="I8" s="2"/>
      <c r="J8" s="2"/>
    </row>
    <row r="9" spans="1:10" s="3" customFormat="1" ht="47.45" customHeight="1" thickBot="1" x14ac:dyDescent="0.3">
      <c r="A9" s="69"/>
      <c r="B9" s="2"/>
      <c r="C9" s="221" t="s">
        <v>16</v>
      </c>
      <c r="D9" s="222"/>
      <c r="E9" s="223"/>
      <c r="F9" s="71" t="s">
        <v>17</v>
      </c>
      <c r="G9" s="72" t="s">
        <v>164</v>
      </c>
      <c r="H9" s="70"/>
      <c r="I9" s="2"/>
      <c r="J9" s="2"/>
    </row>
    <row r="10" spans="1:10" s="3" customFormat="1" x14ac:dyDescent="0.25">
      <c r="A10" s="69"/>
      <c r="B10" s="37"/>
      <c r="C10" s="224" t="s">
        <v>19</v>
      </c>
      <c r="D10" s="225"/>
      <c r="E10" s="226"/>
      <c r="F10" s="73">
        <v>27</v>
      </c>
      <c r="G10" s="74">
        <f>I28</f>
        <v>0</v>
      </c>
      <c r="H10" s="70"/>
      <c r="I10" s="2"/>
      <c r="J10" s="2"/>
    </row>
    <row r="11" spans="1:10" s="3" customFormat="1" x14ac:dyDescent="0.25">
      <c r="A11" s="69"/>
      <c r="B11" s="37"/>
      <c r="C11" s="204" t="s">
        <v>20</v>
      </c>
      <c r="D11" s="205"/>
      <c r="E11" s="206"/>
      <c r="F11" s="75">
        <v>61</v>
      </c>
      <c r="G11" s="74">
        <f>I64</f>
        <v>0</v>
      </c>
      <c r="H11" s="70"/>
      <c r="I11" s="2"/>
      <c r="J11" s="2"/>
    </row>
    <row r="12" spans="1:10" s="3" customFormat="1" ht="15.75" thickBot="1" x14ac:dyDescent="0.3">
      <c r="A12" s="69"/>
      <c r="B12" s="2"/>
      <c r="C12" s="207" t="s">
        <v>21</v>
      </c>
      <c r="D12" s="208"/>
      <c r="E12" s="209"/>
      <c r="F12" s="75">
        <v>24</v>
      </c>
      <c r="G12" s="76">
        <f>I76</f>
        <v>0</v>
      </c>
      <c r="H12" s="70"/>
      <c r="I12" s="2"/>
      <c r="J12" s="2"/>
    </row>
    <row r="13" spans="1:10" s="3" customFormat="1" x14ac:dyDescent="0.25">
      <c r="A13" s="69"/>
      <c r="B13" s="2"/>
      <c r="C13" s="210" t="s">
        <v>22</v>
      </c>
      <c r="D13" s="211"/>
      <c r="E13" s="212"/>
      <c r="F13" s="77">
        <f>SUM(F10:F12)</f>
        <v>112</v>
      </c>
      <c r="G13" s="78">
        <f>SUM(G10:G12)</f>
        <v>0</v>
      </c>
      <c r="H13" s="70"/>
      <c r="I13" s="2"/>
      <c r="J13" s="2"/>
    </row>
    <row r="14" spans="1:10" s="3" customFormat="1" x14ac:dyDescent="0.25">
      <c r="A14" s="69"/>
      <c r="B14" s="2"/>
      <c r="C14" s="213" t="s">
        <v>23</v>
      </c>
      <c r="D14" s="214"/>
      <c r="E14" s="214"/>
      <c r="F14" s="214"/>
      <c r="G14" s="79">
        <f>SUM(G13/F13)</f>
        <v>0</v>
      </c>
      <c r="H14" s="70"/>
      <c r="I14" s="2"/>
      <c r="J14" s="2"/>
    </row>
    <row r="15" spans="1:10" s="3" customFormat="1" ht="9" customHeight="1" x14ac:dyDescent="0.25">
      <c r="A15" s="2"/>
      <c r="B15" s="2"/>
      <c r="C15" s="2"/>
      <c r="D15" s="2"/>
      <c r="E15" s="2"/>
      <c r="F15" s="2"/>
      <c r="G15" s="2"/>
      <c r="H15" s="70"/>
      <c r="I15" s="2"/>
      <c r="J15" s="2"/>
    </row>
    <row r="16" spans="1:10" s="3" customFormat="1" ht="27" customHeight="1" x14ac:dyDescent="0.25">
      <c r="A16" s="1" t="s">
        <v>0</v>
      </c>
      <c r="B16" s="1" t="s">
        <v>1</v>
      </c>
      <c r="C16" s="1" t="s">
        <v>2</v>
      </c>
      <c r="D16" s="167" t="s">
        <v>3</v>
      </c>
      <c r="E16" s="168"/>
      <c r="F16" s="1" t="s">
        <v>4</v>
      </c>
      <c r="G16" s="1" t="s">
        <v>5</v>
      </c>
      <c r="H16" s="1" t="s">
        <v>6</v>
      </c>
      <c r="I16" s="1" t="s">
        <v>7</v>
      </c>
      <c r="J16" s="2"/>
    </row>
    <row r="17" spans="1:10" s="3" customFormat="1" x14ac:dyDescent="0.25">
      <c r="A17" s="18" t="s">
        <v>24</v>
      </c>
      <c r="B17" s="18"/>
      <c r="C17" s="18"/>
      <c r="D17" s="18"/>
      <c r="E17" s="18"/>
      <c r="F17" s="18"/>
      <c r="G17" s="18"/>
      <c r="H17" s="18"/>
      <c r="I17" s="18"/>
      <c r="J17" s="2"/>
    </row>
    <row r="18" spans="1:10" s="3" customFormat="1" ht="61.5" customHeight="1" x14ac:dyDescent="0.25">
      <c r="A18" s="202" t="s">
        <v>25</v>
      </c>
      <c r="B18" s="202"/>
      <c r="C18" s="202"/>
      <c r="D18" s="202"/>
      <c r="E18" s="202"/>
      <c r="F18" s="202"/>
      <c r="G18" s="202"/>
      <c r="H18" s="202"/>
      <c r="I18" s="203"/>
      <c r="J18" s="2"/>
    </row>
    <row r="19" spans="1:10" s="3" customFormat="1" ht="119.45" customHeight="1" x14ac:dyDescent="0.25">
      <c r="A19" s="19">
        <v>1.1000000000000001</v>
      </c>
      <c r="B19" s="20" t="s">
        <v>26</v>
      </c>
      <c r="C19" s="21" t="s">
        <v>165</v>
      </c>
      <c r="D19" s="156"/>
      <c r="E19" s="157"/>
      <c r="F19" s="22"/>
      <c r="G19" s="23" t="s">
        <v>27</v>
      </c>
      <c r="H19" s="24">
        <v>5</v>
      </c>
      <c r="I19" s="25"/>
      <c r="J19" s="2"/>
    </row>
    <row r="20" spans="1:10" s="3" customFormat="1" ht="136.9" customHeight="1" x14ac:dyDescent="0.25">
      <c r="A20" s="19">
        <v>1.2</v>
      </c>
      <c r="B20" s="20" t="s">
        <v>28</v>
      </c>
      <c r="C20" s="21" t="s">
        <v>29</v>
      </c>
      <c r="D20" s="156"/>
      <c r="E20" s="157"/>
      <c r="F20" s="22"/>
      <c r="G20" s="23" t="s">
        <v>27</v>
      </c>
      <c r="H20" s="24">
        <v>5</v>
      </c>
      <c r="I20" s="25"/>
      <c r="J20" s="2"/>
    </row>
    <row r="21" spans="1:10" s="3" customFormat="1" ht="60.6" customHeight="1" x14ac:dyDescent="0.25">
      <c r="A21" s="19">
        <v>1.3</v>
      </c>
      <c r="B21" s="20" t="s">
        <v>189</v>
      </c>
      <c r="C21" s="21" t="s">
        <v>180</v>
      </c>
      <c r="D21" s="156" t="s">
        <v>30</v>
      </c>
      <c r="E21" s="157"/>
      <c r="F21" s="22"/>
      <c r="G21" s="23" t="s">
        <v>31</v>
      </c>
      <c r="H21" s="24">
        <v>6</v>
      </c>
      <c r="I21" s="25"/>
      <c r="J21" s="2"/>
    </row>
    <row r="22" spans="1:10" s="3" customFormat="1" ht="50.25" customHeight="1" x14ac:dyDescent="0.25">
      <c r="A22" s="171" t="s">
        <v>32</v>
      </c>
      <c r="B22" s="173" t="s">
        <v>33</v>
      </c>
      <c r="C22" s="106" t="s">
        <v>34</v>
      </c>
      <c r="D22" s="26" t="s">
        <v>35</v>
      </c>
      <c r="E22" s="27"/>
      <c r="F22" s="108" t="e">
        <f>E22/(E22+E23)</f>
        <v>#DIV/0!</v>
      </c>
      <c r="G22" s="165" t="s">
        <v>36</v>
      </c>
      <c r="H22" s="112">
        <v>4</v>
      </c>
      <c r="I22" s="28"/>
      <c r="J22" s="2"/>
    </row>
    <row r="23" spans="1:10" s="3" customFormat="1" ht="33" customHeight="1" x14ac:dyDescent="0.25">
      <c r="A23" s="172"/>
      <c r="B23" s="174"/>
      <c r="C23" s="107"/>
      <c r="D23" s="26" t="s">
        <v>37</v>
      </c>
      <c r="E23" s="27"/>
      <c r="F23" s="109"/>
      <c r="G23" s="166"/>
      <c r="H23" s="113"/>
      <c r="I23" s="29"/>
      <c r="J23" s="2"/>
    </row>
    <row r="24" spans="1:10" s="3" customFormat="1" ht="54" customHeight="1" x14ac:dyDescent="0.25">
      <c r="A24" s="171" t="s">
        <v>38</v>
      </c>
      <c r="B24" s="173" t="s">
        <v>39</v>
      </c>
      <c r="C24" s="106" t="s">
        <v>40</v>
      </c>
      <c r="D24" s="26" t="s">
        <v>41</v>
      </c>
      <c r="E24" s="27"/>
      <c r="F24" s="108" t="e">
        <f>E24/(E24+E25)</f>
        <v>#DIV/0!</v>
      </c>
      <c r="G24" s="165" t="s">
        <v>42</v>
      </c>
      <c r="H24" s="112">
        <v>4</v>
      </c>
      <c r="I24" s="28"/>
      <c r="J24" s="2"/>
    </row>
    <row r="25" spans="1:10" s="3" customFormat="1" ht="30" customHeight="1" x14ac:dyDescent="0.25">
      <c r="A25" s="172"/>
      <c r="B25" s="174"/>
      <c r="C25" s="107"/>
      <c r="D25" s="26" t="s">
        <v>43</v>
      </c>
      <c r="E25" s="27"/>
      <c r="F25" s="109"/>
      <c r="G25" s="166"/>
      <c r="H25" s="113"/>
      <c r="I25" s="29"/>
      <c r="J25" s="2"/>
    </row>
    <row r="26" spans="1:10" s="3" customFormat="1" ht="110.45" customHeight="1" x14ac:dyDescent="0.25">
      <c r="A26" s="19">
        <v>1.5</v>
      </c>
      <c r="B26" s="20" t="s">
        <v>44</v>
      </c>
      <c r="C26" s="23" t="s">
        <v>45</v>
      </c>
      <c r="D26" s="156" t="s">
        <v>30</v>
      </c>
      <c r="E26" s="157"/>
      <c r="F26" s="30"/>
      <c r="G26" s="20" t="s">
        <v>46</v>
      </c>
      <c r="H26" s="24">
        <f>IF(I26="N/A",0,3)</f>
        <v>0</v>
      </c>
      <c r="I26" s="25" t="s">
        <v>30</v>
      </c>
      <c r="J26" s="2"/>
    </row>
    <row r="27" spans="1:10" s="3" customFormat="1" ht="109.15" customHeight="1" x14ac:dyDescent="0.25">
      <c r="A27" s="19">
        <v>1.6</v>
      </c>
      <c r="B27" s="31" t="s">
        <v>47</v>
      </c>
      <c r="C27" s="32" t="s">
        <v>48</v>
      </c>
      <c r="D27" s="94" t="s">
        <v>30</v>
      </c>
      <c r="E27" s="95"/>
      <c r="F27" s="33"/>
      <c r="G27" s="20" t="s">
        <v>49</v>
      </c>
      <c r="H27" s="24">
        <f>IF(I27="N/A",0, 3)</f>
        <v>3</v>
      </c>
      <c r="I27" s="25"/>
      <c r="J27" s="2"/>
    </row>
    <row r="28" spans="1:10" s="3" customFormat="1" x14ac:dyDescent="0.25">
      <c r="A28" s="158"/>
      <c r="B28" s="159"/>
      <c r="C28" s="159"/>
      <c r="D28" s="159"/>
      <c r="E28" s="160"/>
      <c r="F28" s="34"/>
      <c r="G28" s="35" t="s">
        <v>50</v>
      </c>
      <c r="H28" s="24">
        <f>SUM(H19:H27)</f>
        <v>27</v>
      </c>
      <c r="I28" s="80">
        <f>SUM(I19:I27)</f>
        <v>0</v>
      </c>
      <c r="J28" s="2"/>
    </row>
    <row r="29" spans="1:10" ht="13.9" customHeight="1" x14ac:dyDescent="0.25">
      <c r="A29" s="161" t="s">
        <v>51</v>
      </c>
      <c r="B29" s="161"/>
      <c r="C29" s="161"/>
      <c r="D29" s="161"/>
      <c r="E29" s="161"/>
      <c r="F29" s="161"/>
      <c r="G29" s="161"/>
      <c r="H29" s="161"/>
      <c r="I29" s="162"/>
      <c r="J29" s="37"/>
    </row>
    <row r="30" spans="1:10" s="3" customFormat="1" ht="51.6" customHeight="1" x14ac:dyDescent="0.25">
      <c r="A30" s="163" t="s">
        <v>52</v>
      </c>
      <c r="B30" s="163"/>
      <c r="C30" s="163"/>
      <c r="D30" s="163"/>
      <c r="E30" s="163"/>
      <c r="F30" s="163"/>
      <c r="G30" s="163"/>
      <c r="H30" s="163"/>
      <c r="I30" s="164"/>
      <c r="J30" s="2"/>
    </row>
    <row r="31" spans="1:10" s="3" customFormat="1" ht="37.9" customHeight="1" x14ac:dyDescent="0.25">
      <c r="A31" s="102">
        <v>2.1</v>
      </c>
      <c r="B31" s="155" t="s">
        <v>166</v>
      </c>
      <c r="C31" s="106" t="s">
        <v>54</v>
      </c>
      <c r="D31" s="38" t="s">
        <v>55</v>
      </c>
      <c r="E31" s="39"/>
      <c r="F31" s="108" t="e">
        <f>SUM(E34)/E31</f>
        <v>#DIV/0!</v>
      </c>
      <c r="G31" s="142" t="s">
        <v>167</v>
      </c>
      <c r="H31" s="145">
        <v>9</v>
      </c>
      <c r="I31" s="114"/>
      <c r="J31" s="2"/>
    </row>
    <row r="32" spans="1:10" s="3" customFormat="1" ht="75.599999999999994" customHeight="1" x14ac:dyDescent="0.25">
      <c r="A32" s="135"/>
      <c r="B32" s="153"/>
      <c r="C32" s="154"/>
      <c r="D32" s="38" t="s">
        <v>191</v>
      </c>
      <c r="E32" s="39"/>
      <c r="F32" s="137"/>
      <c r="G32" s="143"/>
      <c r="H32" s="146"/>
      <c r="I32" s="130"/>
      <c r="J32" s="2"/>
    </row>
    <row r="33" spans="1:10" s="3" customFormat="1" ht="60.75" x14ac:dyDescent="0.25">
      <c r="A33" s="135"/>
      <c r="B33" s="153"/>
      <c r="C33" s="154"/>
      <c r="D33" s="38" t="s">
        <v>181</v>
      </c>
      <c r="E33" s="39"/>
      <c r="F33" s="137"/>
      <c r="G33" s="143"/>
      <c r="H33" s="146"/>
      <c r="I33" s="130"/>
      <c r="J33" s="2"/>
    </row>
    <row r="34" spans="1:10" s="3" customFormat="1" ht="36.75" x14ac:dyDescent="0.25">
      <c r="A34" s="135"/>
      <c r="B34" s="153"/>
      <c r="C34" s="154"/>
      <c r="D34" s="40" t="s">
        <v>190</v>
      </c>
      <c r="E34" s="39">
        <f>SUM(E33,E32)</f>
        <v>0</v>
      </c>
      <c r="F34" s="137"/>
      <c r="G34" s="143"/>
      <c r="H34" s="146"/>
      <c r="I34" s="130"/>
      <c r="J34" s="2"/>
    </row>
    <row r="35" spans="1:10" s="3" customFormat="1" ht="34.5" customHeight="1" x14ac:dyDescent="0.25">
      <c r="A35" s="102" t="s">
        <v>57</v>
      </c>
      <c r="B35" s="127" t="s">
        <v>58</v>
      </c>
      <c r="C35" s="106" t="s">
        <v>59</v>
      </c>
      <c r="D35" s="38" t="s">
        <v>60</v>
      </c>
      <c r="E35" s="39"/>
      <c r="F35" s="108" t="e">
        <f xml:space="preserve"> SUM(E36:E39)/E35</f>
        <v>#DIV/0!</v>
      </c>
      <c r="G35" s="142" t="s">
        <v>168</v>
      </c>
      <c r="H35" s="145">
        <v>5</v>
      </c>
      <c r="I35" s="114"/>
      <c r="J35" s="2"/>
    </row>
    <row r="36" spans="1:10" s="3" customFormat="1" ht="34.5" customHeight="1" x14ac:dyDescent="0.25">
      <c r="A36" s="135">
        <v>2.2000000000000002</v>
      </c>
      <c r="B36" s="153" t="s">
        <v>62</v>
      </c>
      <c r="C36" s="154" t="s">
        <v>63</v>
      </c>
      <c r="D36" s="38" t="s">
        <v>64</v>
      </c>
      <c r="E36" s="39"/>
      <c r="F36" s="137"/>
      <c r="G36" s="143" t="s">
        <v>169</v>
      </c>
      <c r="H36" s="146"/>
      <c r="I36" s="130"/>
      <c r="J36" s="2"/>
    </row>
    <row r="37" spans="1:10" s="3" customFormat="1" ht="34.5" customHeight="1" x14ac:dyDescent="0.25">
      <c r="A37" s="135"/>
      <c r="B37" s="153"/>
      <c r="C37" s="154"/>
      <c r="D37" s="38" t="s">
        <v>65</v>
      </c>
      <c r="E37" s="39"/>
      <c r="F37" s="137"/>
      <c r="G37" s="143"/>
      <c r="H37" s="146"/>
      <c r="I37" s="130"/>
      <c r="J37" s="2"/>
    </row>
    <row r="38" spans="1:10" s="3" customFormat="1" ht="34.5" customHeight="1" x14ac:dyDescent="0.25">
      <c r="A38" s="135"/>
      <c r="B38" s="153"/>
      <c r="C38" s="154"/>
      <c r="D38" s="38" t="s">
        <v>66</v>
      </c>
      <c r="E38" s="39"/>
      <c r="F38" s="137"/>
      <c r="G38" s="143"/>
      <c r="H38" s="146"/>
      <c r="I38" s="130"/>
      <c r="J38" s="2"/>
    </row>
    <row r="39" spans="1:10" s="3" customFormat="1" ht="57" customHeight="1" x14ac:dyDescent="0.25">
      <c r="A39" s="103">
        <v>2.2999999999999998</v>
      </c>
      <c r="B39" s="153" t="s">
        <v>67</v>
      </c>
      <c r="C39" s="107" t="s">
        <v>68</v>
      </c>
      <c r="D39" s="38" t="s">
        <v>69</v>
      </c>
      <c r="E39" s="39"/>
      <c r="F39" s="109"/>
      <c r="G39" s="144" t="s">
        <v>170</v>
      </c>
      <c r="H39" s="147"/>
      <c r="I39" s="115"/>
      <c r="J39" s="2"/>
    </row>
    <row r="40" spans="1:10" s="3" customFormat="1" ht="136.15" customHeight="1" x14ac:dyDescent="0.25">
      <c r="A40" s="41">
        <v>2.2000000000000002</v>
      </c>
      <c r="B40" s="42" t="s">
        <v>171</v>
      </c>
      <c r="C40" s="32" t="s">
        <v>71</v>
      </c>
      <c r="D40" s="94" t="s">
        <v>30</v>
      </c>
      <c r="E40" s="95"/>
      <c r="F40" s="43"/>
      <c r="G40" s="23" t="s">
        <v>72</v>
      </c>
      <c r="H40" s="44">
        <f>IF(I40="N/A",0, 7)</f>
        <v>7</v>
      </c>
      <c r="I40" s="45"/>
      <c r="J40" s="2"/>
    </row>
    <row r="41" spans="1:10" s="3" customFormat="1" ht="169.9" customHeight="1" x14ac:dyDescent="0.25">
      <c r="A41" s="41">
        <v>2.2999999999999998</v>
      </c>
      <c r="B41" s="46" t="s">
        <v>73</v>
      </c>
      <c r="C41" s="32" t="s">
        <v>74</v>
      </c>
      <c r="D41" s="94" t="s">
        <v>30</v>
      </c>
      <c r="E41" s="95"/>
      <c r="F41" s="43"/>
      <c r="G41" s="42" t="s">
        <v>75</v>
      </c>
      <c r="H41" s="44">
        <v>6</v>
      </c>
      <c r="I41" s="45"/>
      <c r="J41" s="2"/>
    </row>
    <row r="42" spans="1:10" s="3" customFormat="1" ht="169.15" customHeight="1" x14ac:dyDescent="0.25">
      <c r="A42" s="41">
        <v>2.4</v>
      </c>
      <c r="B42" s="20" t="s">
        <v>76</v>
      </c>
      <c r="C42" s="32" t="s">
        <v>77</v>
      </c>
      <c r="D42" s="94" t="s">
        <v>30</v>
      </c>
      <c r="E42" s="95"/>
      <c r="F42" s="43"/>
      <c r="G42" s="42" t="s">
        <v>78</v>
      </c>
      <c r="H42" s="24">
        <f>IF(I42="N/A",0,6)</f>
        <v>6</v>
      </c>
      <c r="I42" s="45"/>
      <c r="J42" s="2"/>
    </row>
    <row r="43" spans="1:10" s="3" customFormat="1" ht="25.9" customHeight="1" x14ac:dyDescent="0.25">
      <c r="A43" s="148">
        <v>2.5</v>
      </c>
      <c r="B43" s="127" t="s">
        <v>79</v>
      </c>
      <c r="C43" s="127" t="s">
        <v>80</v>
      </c>
      <c r="D43" s="38" t="s">
        <v>81</v>
      </c>
      <c r="E43" s="39"/>
      <c r="F43" s="139" t="e">
        <f>(SUM(E43:E46)/F6)/E47</f>
        <v>#DIV/0!</v>
      </c>
      <c r="G43" s="142" t="s">
        <v>82</v>
      </c>
      <c r="H43" s="145">
        <v>8</v>
      </c>
      <c r="I43" s="114"/>
      <c r="J43" s="2"/>
    </row>
    <row r="44" spans="1:10" s="3" customFormat="1" ht="27.6" customHeight="1" x14ac:dyDescent="0.25">
      <c r="A44" s="149"/>
      <c r="B44" s="151"/>
      <c r="C44" s="151"/>
      <c r="D44" s="38" t="s">
        <v>83</v>
      </c>
      <c r="E44" s="39"/>
      <c r="F44" s="140"/>
      <c r="G44" s="143"/>
      <c r="H44" s="146"/>
      <c r="I44" s="130"/>
      <c r="J44" s="2"/>
    </row>
    <row r="45" spans="1:10" s="3" customFormat="1" ht="33.6" customHeight="1" x14ac:dyDescent="0.25">
      <c r="A45" s="149"/>
      <c r="B45" s="151"/>
      <c r="C45" s="151"/>
      <c r="D45" s="38" t="s">
        <v>84</v>
      </c>
      <c r="E45" s="39"/>
      <c r="F45" s="140"/>
      <c r="G45" s="143"/>
      <c r="H45" s="146"/>
      <c r="I45" s="130"/>
      <c r="J45" s="2"/>
    </row>
    <row r="46" spans="1:10" s="3" customFormat="1" ht="33" customHeight="1" x14ac:dyDescent="0.25">
      <c r="A46" s="149"/>
      <c r="B46" s="151"/>
      <c r="C46" s="151"/>
      <c r="D46" s="38" t="s">
        <v>85</v>
      </c>
      <c r="E46" s="39"/>
      <c r="F46" s="140"/>
      <c r="G46" s="143"/>
      <c r="H46" s="146"/>
      <c r="I46" s="130"/>
      <c r="J46" s="2"/>
    </row>
    <row r="47" spans="1:10" s="3" customFormat="1" ht="61.5" customHeight="1" x14ac:dyDescent="0.25">
      <c r="A47" s="150"/>
      <c r="B47" s="152"/>
      <c r="C47" s="152"/>
      <c r="D47" s="40" t="s">
        <v>157</v>
      </c>
      <c r="E47" s="39"/>
      <c r="F47" s="141"/>
      <c r="G47" s="144"/>
      <c r="H47" s="147"/>
      <c r="I47" s="115"/>
      <c r="J47" s="2"/>
    </row>
    <row r="48" spans="1:10" s="3" customFormat="1" ht="70.900000000000006" customHeight="1" x14ac:dyDescent="0.25">
      <c r="A48" s="102" t="s">
        <v>86</v>
      </c>
      <c r="B48" s="83" t="s">
        <v>87</v>
      </c>
      <c r="C48" s="85" t="s">
        <v>184</v>
      </c>
      <c r="D48" s="38" t="s">
        <v>88</v>
      </c>
      <c r="E48" s="39"/>
      <c r="F48" s="108" t="e">
        <f>SUM(E48-E49)/E48</f>
        <v>#DIV/0!</v>
      </c>
      <c r="G48" s="142" t="s">
        <v>89</v>
      </c>
      <c r="H48" s="112">
        <v>6</v>
      </c>
      <c r="I48" s="114"/>
      <c r="J48" s="2"/>
    </row>
    <row r="49" spans="1:10" s="3" customFormat="1" ht="106.5" customHeight="1" x14ac:dyDescent="0.25">
      <c r="A49" s="103"/>
      <c r="B49" s="84"/>
      <c r="C49" s="86"/>
      <c r="D49" s="38" t="s">
        <v>185</v>
      </c>
      <c r="E49" s="39"/>
      <c r="F49" s="109"/>
      <c r="G49" s="144"/>
      <c r="H49" s="113"/>
      <c r="I49" s="115"/>
      <c r="J49" s="2"/>
    </row>
    <row r="50" spans="1:10" s="3" customFormat="1" ht="36.6" customHeight="1" x14ac:dyDescent="0.25">
      <c r="A50" s="102" t="s">
        <v>90</v>
      </c>
      <c r="B50" s="131" t="s">
        <v>91</v>
      </c>
      <c r="C50" s="85" t="s">
        <v>80</v>
      </c>
      <c r="D50" s="38" t="s">
        <v>92</v>
      </c>
      <c r="E50" s="39"/>
      <c r="F50" s="108" t="e">
        <f>E51/E50</f>
        <v>#DIV/0!</v>
      </c>
      <c r="G50" s="133" t="s">
        <v>172</v>
      </c>
      <c r="H50" s="112">
        <v>1</v>
      </c>
      <c r="I50" s="114"/>
      <c r="J50" s="2"/>
    </row>
    <row r="51" spans="1:10" s="3" customFormat="1" ht="70.900000000000006" customHeight="1" x14ac:dyDescent="0.25">
      <c r="A51" s="135"/>
      <c r="B51" s="132"/>
      <c r="C51" s="86"/>
      <c r="D51" s="38" t="s">
        <v>94</v>
      </c>
      <c r="E51" s="39"/>
      <c r="F51" s="109"/>
      <c r="G51" s="134"/>
      <c r="H51" s="113"/>
      <c r="I51" s="115"/>
      <c r="J51" s="2"/>
    </row>
    <row r="52" spans="1:10" s="3" customFormat="1" ht="30.6" customHeight="1" x14ac:dyDescent="0.25">
      <c r="A52" s="102" t="s">
        <v>95</v>
      </c>
      <c r="B52" s="131" t="s">
        <v>173</v>
      </c>
      <c r="C52" s="104" t="s">
        <v>80</v>
      </c>
      <c r="D52" s="38" t="s">
        <v>97</v>
      </c>
      <c r="E52" s="39"/>
      <c r="F52" s="108" t="e">
        <f>(SUM(E53:E54)/E52)</f>
        <v>#DIV/0!</v>
      </c>
      <c r="G52" s="133" t="s">
        <v>174</v>
      </c>
      <c r="H52" s="112">
        <v>1</v>
      </c>
      <c r="I52" s="114"/>
      <c r="J52" s="2"/>
    </row>
    <row r="53" spans="1:10" s="3" customFormat="1" ht="36.75" x14ac:dyDescent="0.25">
      <c r="A53" s="135"/>
      <c r="B53" s="136"/>
      <c r="C53" s="128"/>
      <c r="D53" s="38" t="s">
        <v>99</v>
      </c>
      <c r="E53" s="39"/>
      <c r="F53" s="137"/>
      <c r="G53" s="138"/>
      <c r="H53" s="129"/>
      <c r="I53" s="130"/>
      <c r="J53" s="2"/>
    </row>
    <row r="54" spans="1:10" s="3" customFormat="1" ht="36.75" x14ac:dyDescent="0.25">
      <c r="A54" s="103"/>
      <c r="B54" s="132"/>
      <c r="C54" s="105"/>
      <c r="D54" s="38" t="s">
        <v>100</v>
      </c>
      <c r="E54" s="47"/>
      <c r="F54" s="109"/>
      <c r="G54" s="134"/>
      <c r="H54" s="113"/>
      <c r="I54" s="115"/>
      <c r="J54" s="2"/>
    </row>
    <row r="55" spans="1:10" s="3" customFormat="1" ht="24.75" x14ac:dyDescent="0.25">
      <c r="A55" s="102" t="s">
        <v>101</v>
      </c>
      <c r="B55" s="131" t="s">
        <v>102</v>
      </c>
      <c r="C55" s="85" t="s">
        <v>80</v>
      </c>
      <c r="D55" s="38" t="s">
        <v>103</v>
      </c>
      <c r="E55" s="39"/>
      <c r="F55" s="108" t="e">
        <f>E56/E55</f>
        <v>#DIV/0!</v>
      </c>
      <c r="G55" s="133" t="s">
        <v>175</v>
      </c>
      <c r="H55" s="112">
        <v>1</v>
      </c>
      <c r="I55" s="114"/>
      <c r="J55" s="2"/>
    </row>
    <row r="56" spans="1:10" s="3" customFormat="1" ht="60.75" x14ac:dyDescent="0.25">
      <c r="A56" s="103"/>
      <c r="B56" s="132"/>
      <c r="C56" s="86"/>
      <c r="D56" s="38" t="s">
        <v>105</v>
      </c>
      <c r="E56" s="39"/>
      <c r="F56" s="109"/>
      <c r="G56" s="134"/>
      <c r="H56" s="113"/>
      <c r="I56" s="115"/>
      <c r="J56" s="2"/>
    </row>
    <row r="57" spans="1:10" s="3" customFormat="1" ht="216" x14ac:dyDescent="0.25">
      <c r="A57" s="41">
        <v>2.7</v>
      </c>
      <c r="B57" s="20" t="s">
        <v>176</v>
      </c>
      <c r="C57" s="48" t="s">
        <v>107</v>
      </c>
      <c r="D57" s="116" t="s">
        <v>108</v>
      </c>
      <c r="E57" s="117"/>
      <c r="F57" s="49" t="s">
        <v>109</v>
      </c>
      <c r="G57" s="42" t="s">
        <v>177</v>
      </c>
      <c r="H57" s="24">
        <v>3</v>
      </c>
      <c r="I57" s="45"/>
      <c r="J57" s="2"/>
    </row>
    <row r="58" spans="1:10" s="3" customFormat="1" ht="99" customHeight="1" x14ac:dyDescent="0.25">
      <c r="A58" s="41">
        <v>2.8</v>
      </c>
      <c r="B58" s="42" t="s">
        <v>111</v>
      </c>
      <c r="C58" s="118" t="s">
        <v>112</v>
      </c>
      <c r="D58" s="121"/>
      <c r="E58" s="122"/>
      <c r="F58" s="33"/>
      <c r="G58" s="127" t="s">
        <v>114</v>
      </c>
      <c r="H58" s="112">
        <v>8</v>
      </c>
      <c r="I58" s="114"/>
      <c r="J58" s="2"/>
    </row>
    <row r="59" spans="1:10" s="3" customFormat="1" ht="28.15" customHeight="1" x14ac:dyDescent="0.25">
      <c r="A59" s="41" t="s">
        <v>115</v>
      </c>
      <c r="B59" s="42" t="s">
        <v>116</v>
      </c>
      <c r="C59" s="119"/>
      <c r="D59" s="123"/>
      <c r="E59" s="124"/>
      <c r="F59" s="33" t="s">
        <v>113</v>
      </c>
      <c r="G59" s="128"/>
      <c r="H59" s="129"/>
      <c r="I59" s="130"/>
      <c r="J59" s="2"/>
    </row>
    <row r="60" spans="1:10" s="3" customFormat="1" ht="38.450000000000003" customHeight="1" x14ac:dyDescent="0.25">
      <c r="A60" s="41" t="s">
        <v>117</v>
      </c>
      <c r="B60" s="42" t="s">
        <v>118</v>
      </c>
      <c r="C60" s="119"/>
      <c r="D60" s="123"/>
      <c r="E60" s="124"/>
      <c r="F60" s="33" t="s">
        <v>113</v>
      </c>
      <c r="G60" s="128"/>
      <c r="H60" s="129"/>
      <c r="I60" s="130"/>
      <c r="J60" s="2"/>
    </row>
    <row r="61" spans="1:10" s="3" customFormat="1" ht="48" customHeight="1" x14ac:dyDescent="0.25">
      <c r="A61" s="41" t="s">
        <v>119</v>
      </c>
      <c r="B61" s="42" t="s">
        <v>120</v>
      </c>
      <c r="C61" s="119"/>
      <c r="D61" s="123"/>
      <c r="E61" s="124"/>
      <c r="F61" s="33" t="s">
        <v>113</v>
      </c>
      <c r="G61" s="128"/>
      <c r="H61" s="129"/>
      <c r="I61" s="130"/>
      <c r="J61" s="2"/>
    </row>
    <row r="62" spans="1:10" s="3" customFormat="1" ht="73.150000000000006" customHeight="1" x14ac:dyDescent="0.25">
      <c r="A62" s="41" t="s">
        <v>121</v>
      </c>
      <c r="B62" s="50" t="s">
        <v>122</v>
      </c>
      <c r="C62" s="119"/>
      <c r="D62" s="123"/>
      <c r="E62" s="124"/>
      <c r="F62" s="33" t="s">
        <v>113</v>
      </c>
      <c r="G62" s="128"/>
      <c r="H62" s="129"/>
      <c r="I62" s="130"/>
      <c r="J62" s="2"/>
    </row>
    <row r="63" spans="1:10" s="3" customFormat="1" ht="62.45" customHeight="1" x14ac:dyDescent="0.25">
      <c r="A63" s="41" t="s">
        <v>123</v>
      </c>
      <c r="B63" s="50" t="s">
        <v>124</v>
      </c>
      <c r="C63" s="120"/>
      <c r="D63" s="125"/>
      <c r="E63" s="126"/>
      <c r="F63" s="33" t="s">
        <v>113</v>
      </c>
      <c r="G63" s="105"/>
      <c r="H63" s="113"/>
      <c r="I63" s="115"/>
      <c r="J63" s="2"/>
    </row>
    <row r="64" spans="1:10" s="3" customFormat="1" x14ac:dyDescent="0.25">
      <c r="A64" s="89" t="s">
        <v>125</v>
      </c>
      <c r="B64" s="90"/>
      <c r="C64" s="90"/>
      <c r="D64" s="90"/>
      <c r="E64" s="90"/>
      <c r="F64" s="90"/>
      <c r="G64" s="91"/>
      <c r="H64" s="51">
        <f>SUM(H31:H63)</f>
        <v>61</v>
      </c>
      <c r="I64" s="52">
        <f>SUM(I31:I63)</f>
        <v>0</v>
      </c>
      <c r="J64" s="2"/>
    </row>
    <row r="65" spans="1:10" x14ac:dyDescent="0.25">
      <c r="A65" s="97" t="s">
        <v>126</v>
      </c>
      <c r="B65" s="98"/>
      <c r="C65" s="98"/>
      <c r="D65" s="98"/>
      <c r="E65" s="98"/>
      <c r="F65" s="98"/>
      <c r="G65" s="98"/>
      <c r="H65" s="98"/>
      <c r="I65" s="99"/>
    </row>
    <row r="66" spans="1:10" s="3" customFormat="1" ht="53.45" customHeight="1" x14ac:dyDescent="0.25">
      <c r="A66" s="100" t="s">
        <v>127</v>
      </c>
      <c r="B66" s="100"/>
      <c r="C66" s="100"/>
      <c r="D66" s="100"/>
      <c r="E66" s="100"/>
      <c r="F66" s="100"/>
      <c r="G66" s="100"/>
      <c r="H66" s="100"/>
      <c r="I66" s="101"/>
      <c r="J66" s="2"/>
    </row>
    <row r="67" spans="1:10" ht="62.45" customHeight="1" x14ac:dyDescent="0.25">
      <c r="A67" s="102" t="s">
        <v>128</v>
      </c>
      <c r="B67" s="104" t="s">
        <v>129</v>
      </c>
      <c r="C67" s="106" t="s">
        <v>130</v>
      </c>
      <c r="D67" s="53" t="s">
        <v>131</v>
      </c>
      <c r="E67" s="81"/>
      <c r="F67" s="108" t="e">
        <f>(E68-E67)/E68</f>
        <v>#DIV/0!</v>
      </c>
      <c r="G67" s="110" t="s">
        <v>132</v>
      </c>
      <c r="H67" s="112">
        <f>IF(I67="N/A",0,12)</f>
        <v>12</v>
      </c>
      <c r="I67" s="114"/>
    </row>
    <row r="68" spans="1:10" ht="60.6" customHeight="1" x14ac:dyDescent="0.25">
      <c r="A68" s="103"/>
      <c r="B68" s="105"/>
      <c r="C68" s="107"/>
      <c r="D68" s="53" t="s">
        <v>133</v>
      </c>
      <c r="E68" s="81"/>
      <c r="F68" s="109"/>
      <c r="G68" s="111"/>
      <c r="H68" s="113"/>
      <c r="I68" s="115"/>
    </row>
    <row r="69" spans="1:10" s="3" customFormat="1" ht="145.15" customHeight="1" x14ac:dyDescent="0.25">
      <c r="A69" s="41">
        <v>3.2</v>
      </c>
      <c r="B69" s="55" t="s">
        <v>134</v>
      </c>
      <c r="C69" s="32" t="s">
        <v>135</v>
      </c>
      <c r="D69" s="94" t="s">
        <v>30</v>
      </c>
      <c r="E69" s="95"/>
      <c r="F69" s="43"/>
      <c r="G69" s="56" t="s">
        <v>136</v>
      </c>
      <c r="H69" s="24">
        <v>0</v>
      </c>
      <c r="I69" s="45"/>
      <c r="J69" s="57"/>
    </row>
    <row r="70" spans="1:10" ht="100.15" customHeight="1" x14ac:dyDescent="0.25">
      <c r="A70" s="41">
        <v>3.3</v>
      </c>
      <c r="B70" s="55" t="s">
        <v>137</v>
      </c>
      <c r="C70" s="58" t="s">
        <v>138</v>
      </c>
      <c r="D70" s="94" t="s">
        <v>139</v>
      </c>
      <c r="E70" s="95"/>
      <c r="F70" s="43"/>
      <c r="G70" s="56" t="s">
        <v>140</v>
      </c>
      <c r="H70" s="24">
        <v>5</v>
      </c>
      <c r="I70" s="45"/>
    </row>
    <row r="71" spans="1:10" ht="158.44999999999999" customHeight="1" x14ac:dyDescent="0.25">
      <c r="A71" s="19">
        <v>3.4</v>
      </c>
      <c r="B71" s="20" t="s">
        <v>141</v>
      </c>
      <c r="C71" s="59" t="s">
        <v>142</v>
      </c>
      <c r="D71" s="94" t="s">
        <v>30</v>
      </c>
      <c r="E71" s="95"/>
      <c r="F71" s="33"/>
      <c r="G71" s="20" t="s">
        <v>143</v>
      </c>
      <c r="H71" s="24">
        <f>IF(I71="N/A", 0,0)</f>
        <v>0</v>
      </c>
      <c r="I71" s="25"/>
    </row>
    <row r="72" spans="1:10" ht="122.45" customHeight="1" x14ac:dyDescent="0.25">
      <c r="A72" s="19">
        <v>3.5</v>
      </c>
      <c r="B72" s="55" t="s">
        <v>144</v>
      </c>
      <c r="C72" s="32" t="s">
        <v>145</v>
      </c>
      <c r="D72" s="87"/>
      <c r="E72" s="96"/>
      <c r="F72" s="33"/>
      <c r="G72" s="23" t="s">
        <v>146</v>
      </c>
      <c r="H72" s="24">
        <v>0</v>
      </c>
      <c r="I72" s="25"/>
    </row>
    <row r="73" spans="1:10" ht="96.6" customHeight="1" x14ac:dyDescent="0.25">
      <c r="A73" s="19">
        <v>3.6</v>
      </c>
      <c r="B73" s="55" t="s">
        <v>147</v>
      </c>
      <c r="C73" s="32" t="s">
        <v>148</v>
      </c>
      <c r="D73" s="94" t="s">
        <v>30</v>
      </c>
      <c r="E73" s="95"/>
      <c r="F73" s="33"/>
      <c r="G73" s="23" t="s">
        <v>149</v>
      </c>
      <c r="H73" s="24">
        <v>1</v>
      </c>
      <c r="I73" s="25"/>
    </row>
    <row r="74" spans="1:10" ht="63" customHeight="1" x14ac:dyDescent="0.25">
      <c r="A74" s="19">
        <v>3.7</v>
      </c>
      <c r="B74" s="55" t="s">
        <v>150</v>
      </c>
      <c r="C74" s="32" t="s">
        <v>151</v>
      </c>
      <c r="D74" s="94" t="s">
        <v>30</v>
      </c>
      <c r="E74" s="95"/>
      <c r="F74" s="33"/>
      <c r="G74" s="23" t="s">
        <v>149</v>
      </c>
      <c r="H74" s="24">
        <v>1</v>
      </c>
      <c r="I74" s="25"/>
    </row>
    <row r="75" spans="1:10" ht="48.6" customHeight="1" x14ac:dyDescent="0.25">
      <c r="A75" s="19">
        <v>3.8</v>
      </c>
      <c r="B75" s="55" t="s">
        <v>152</v>
      </c>
      <c r="C75" s="32" t="s">
        <v>153</v>
      </c>
      <c r="D75" s="87"/>
      <c r="E75" s="88"/>
      <c r="F75" s="33"/>
      <c r="G75" s="23" t="s">
        <v>154</v>
      </c>
      <c r="H75" s="24">
        <v>5</v>
      </c>
      <c r="I75" s="25"/>
    </row>
    <row r="76" spans="1:10" x14ac:dyDescent="0.25">
      <c r="A76" s="89" t="s">
        <v>155</v>
      </c>
      <c r="B76" s="90"/>
      <c r="C76" s="90"/>
      <c r="D76" s="90"/>
      <c r="E76" s="90"/>
      <c r="F76" s="90"/>
      <c r="G76" s="91"/>
      <c r="H76" s="60">
        <f>SUM(H67:H75)</f>
        <v>24</v>
      </c>
      <c r="I76" s="61">
        <f>SUM(I67:I75)</f>
        <v>0</v>
      </c>
    </row>
    <row r="77" spans="1:10" s="3" customFormat="1" ht="184.5" customHeight="1" x14ac:dyDescent="0.25">
      <c r="A77" s="92" t="s">
        <v>156</v>
      </c>
      <c r="B77" s="92"/>
      <c r="C77" s="92"/>
      <c r="D77" s="92"/>
      <c r="E77" s="92"/>
      <c r="F77" s="92"/>
      <c r="G77" s="92"/>
      <c r="H77" s="92"/>
      <c r="I77" s="93"/>
      <c r="J77" s="2"/>
    </row>
  </sheetData>
  <mergeCells count="118">
    <mergeCell ref="D1:E1"/>
    <mergeCell ref="A2:I2"/>
    <mergeCell ref="A3:I3"/>
    <mergeCell ref="A4:B4"/>
    <mergeCell ref="C4:I4"/>
    <mergeCell ref="A5:B5"/>
    <mergeCell ref="C5:I5"/>
    <mergeCell ref="C9:E9"/>
    <mergeCell ref="C10:E10"/>
    <mergeCell ref="C11:E11"/>
    <mergeCell ref="C12:E12"/>
    <mergeCell ref="C13:E13"/>
    <mergeCell ref="C14:F14"/>
    <mergeCell ref="A6:B6"/>
    <mergeCell ref="D6:E6"/>
    <mergeCell ref="G6:H6"/>
    <mergeCell ref="A7:B7"/>
    <mergeCell ref="C7:I7"/>
    <mergeCell ref="C8:G8"/>
    <mergeCell ref="H22:H23"/>
    <mergeCell ref="A24:A25"/>
    <mergeCell ref="B24:B25"/>
    <mergeCell ref="C24:C25"/>
    <mergeCell ref="F24:F25"/>
    <mergeCell ref="G24:G25"/>
    <mergeCell ref="H24:H25"/>
    <mergeCell ref="D16:E16"/>
    <mergeCell ref="A18:I18"/>
    <mergeCell ref="D19:E19"/>
    <mergeCell ref="D20:E20"/>
    <mergeCell ref="D21:E21"/>
    <mergeCell ref="A22:A23"/>
    <mergeCell ref="B22:B23"/>
    <mergeCell ref="C22:C23"/>
    <mergeCell ref="F22:F23"/>
    <mergeCell ref="G22:G23"/>
    <mergeCell ref="D26:E26"/>
    <mergeCell ref="D27:E27"/>
    <mergeCell ref="A28:E28"/>
    <mergeCell ref="A29:I29"/>
    <mergeCell ref="A30:I30"/>
    <mergeCell ref="A31:A34"/>
    <mergeCell ref="B31:B34"/>
    <mergeCell ref="C31:C34"/>
    <mergeCell ref="F31:F34"/>
    <mergeCell ref="G31:G34"/>
    <mergeCell ref="D40:E40"/>
    <mergeCell ref="D41:E41"/>
    <mergeCell ref="D42:E42"/>
    <mergeCell ref="A43:A47"/>
    <mergeCell ref="B43:B47"/>
    <mergeCell ref="C43:C47"/>
    <mergeCell ref="H31:H34"/>
    <mergeCell ref="I31:I34"/>
    <mergeCell ref="A35:A39"/>
    <mergeCell ref="B35:B39"/>
    <mergeCell ref="C35:C39"/>
    <mergeCell ref="F35:F39"/>
    <mergeCell ref="G35:G39"/>
    <mergeCell ref="H35:H39"/>
    <mergeCell ref="I35:I39"/>
    <mergeCell ref="I48:I49"/>
    <mergeCell ref="A50:A51"/>
    <mergeCell ref="B50:B51"/>
    <mergeCell ref="C50:C51"/>
    <mergeCell ref="F50:F51"/>
    <mergeCell ref="G50:G51"/>
    <mergeCell ref="H50:H51"/>
    <mergeCell ref="I50:I51"/>
    <mergeCell ref="F43:F47"/>
    <mergeCell ref="G43:G47"/>
    <mergeCell ref="H43:H47"/>
    <mergeCell ref="I43:I47"/>
    <mergeCell ref="A48:A49"/>
    <mergeCell ref="B48:B49"/>
    <mergeCell ref="C48:C49"/>
    <mergeCell ref="F48:F49"/>
    <mergeCell ref="G48:G49"/>
    <mergeCell ref="H48:H49"/>
    <mergeCell ref="D57:E57"/>
    <mergeCell ref="C58:C63"/>
    <mergeCell ref="D58:E63"/>
    <mergeCell ref="G58:G63"/>
    <mergeCell ref="H58:H63"/>
    <mergeCell ref="I58:I63"/>
    <mergeCell ref="I52:I54"/>
    <mergeCell ref="A55:A56"/>
    <mergeCell ref="B55:B56"/>
    <mergeCell ref="C55:C56"/>
    <mergeCell ref="F55:F56"/>
    <mergeCell ref="G55:G56"/>
    <mergeCell ref="H55:H56"/>
    <mergeCell ref="I55:I56"/>
    <mergeCell ref="A52:A54"/>
    <mergeCell ref="B52:B54"/>
    <mergeCell ref="C52:C54"/>
    <mergeCell ref="F52:F54"/>
    <mergeCell ref="G52:G54"/>
    <mergeCell ref="H52:H54"/>
    <mergeCell ref="A64:G64"/>
    <mergeCell ref="A65:I65"/>
    <mergeCell ref="A66:I66"/>
    <mergeCell ref="A67:A68"/>
    <mergeCell ref="B67:B68"/>
    <mergeCell ref="C67:C68"/>
    <mergeCell ref="F67:F68"/>
    <mergeCell ref="G67:G68"/>
    <mergeCell ref="H67:H68"/>
    <mergeCell ref="I67:I68"/>
    <mergeCell ref="D75:E75"/>
    <mergeCell ref="A76:G76"/>
    <mergeCell ref="A77:I77"/>
    <mergeCell ref="D69:E69"/>
    <mergeCell ref="D70:E70"/>
    <mergeCell ref="D71:E71"/>
    <mergeCell ref="D72:E72"/>
    <mergeCell ref="D73:E73"/>
    <mergeCell ref="D74:E74"/>
  </mergeCells>
  <dataValidations count="25">
    <dataValidation type="list" allowBlank="1" showInputMessage="1" showErrorMessage="1" sqref="C6" xr:uid="{191CEC24-66C9-4222-9CB4-EB02DD3D78D1}">
      <formula1>"RRH, TH"</formula1>
    </dataValidation>
    <dataValidation type="list" allowBlank="1" showInputMessage="1" showErrorMessage="1" sqref="I48:I49" xr:uid="{DD86C614-EA4F-4735-9E0E-3664AEC24CE6}">
      <formula1>"6, 3, 0"</formula1>
    </dataValidation>
    <dataValidation type="list" operator="lessThan" allowBlank="1" showInputMessage="1" showErrorMessage="1" sqref="I75" xr:uid="{D02868CA-2D68-422D-94C7-0113ACE82C3F}">
      <formula1>"5, 0"</formula1>
    </dataValidation>
    <dataValidation type="list" allowBlank="1" showInputMessage="1" showErrorMessage="1" sqref="I70" xr:uid="{17B16A1A-7650-44A7-AE57-870153078B71}">
      <formula1>"5,2,0"</formula1>
    </dataValidation>
    <dataValidation type="list" allowBlank="1" showInputMessage="1" showErrorMessage="1" sqref="I57" xr:uid="{1B8E91C3-12D2-472A-B599-55A6ADBBAF54}">
      <formula1>"3,0,-5"</formula1>
    </dataValidation>
    <dataValidation type="list" allowBlank="1" showInputMessage="1" showErrorMessage="1" sqref="I43:I47" xr:uid="{05AC0589-B757-431C-8B94-B2BC5C774243}">
      <formula1>"8, 6, 4, 0"</formula1>
    </dataValidation>
    <dataValidation type="list" allowBlank="1" showInputMessage="1" showErrorMessage="1" sqref="I31:I34" xr:uid="{19073AA9-734B-4411-9ECC-864D4F5F82D8}">
      <formula1>"9,6,3,0"</formula1>
    </dataValidation>
    <dataValidation type="list" allowBlank="1" showInputMessage="1" showErrorMessage="1" sqref="I67:I68" xr:uid="{55CF95E4-35A7-4ECE-9DE3-DD40924EE272}">
      <formula1>"12,0,N/A"</formula1>
    </dataValidation>
    <dataValidation type="list" allowBlank="1" showInputMessage="1" showErrorMessage="1" sqref="F26" xr:uid="{8E1317C7-8758-4FA5-BE46-A4B41730096F}">
      <formula1>"Pass, Fail, N/A"</formula1>
    </dataValidation>
    <dataValidation type="list" allowBlank="1" showInputMessage="1" showErrorMessage="1" sqref="I35:I39" xr:uid="{F0B21261-1ED2-4FE0-B0BF-3BD925B39CB7}">
      <formula1>"7,5, 0"</formula1>
    </dataValidation>
    <dataValidation type="list" allowBlank="1" showInputMessage="1" showErrorMessage="1" sqref="F6" xr:uid="{81898D28-E1F0-4D2A-8E87-BA291CEE56A0}">
      <formula1>"1, 2, 3, 4"</formula1>
    </dataValidation>
    <dataValidation type="list" allowBlank="1" showInputMessage="1" showErrorMessage="1" sqref="I41:I42" xr:uid="{64B3D322-9BAD-42EC-AF98-9D97A92F0338}">
      <formula1>"6, 4, 2, 0, N/A"</formula1>
    </dataValidation>
    <dataValidation type="list" allowBlank="1" showInputMessage="1" showErrorMessage="1" sqref="I40" xr:uid="{2FDC6BA9-BF25-4B5C-8197-B4EB7586CC8B}">
      <formula1>"7,5, 3, 0, N/A"</formula1>
    </dataValidation>
    <dataValidation type="list" allowBlank="1" showInputMessage="1" showErrorMessage="1" sqref="I58:I63" xr:uid="{C409266F-F533-4DED-93F1-F0A0097A1AA1}">
      <formula1>"8, 2, 0"</formula1>
    </dataValidation>
    <dataValidation type="list" operator="lessThan" allowBlank="1" showInputMessage="1" showErrorMessage="1" sqref="I72" xr:uid="{EDC42F00-F46E-4F77-8E24-2B8F577B9722}">
      <formula1>"0, -3, -6, -9, -12"</formula1>
    </dataValidation>
    <dataValidation type="list" allowBlank="1" showInputMessage="1" showErrorMessage="1" sqref="I71" xr:uid="{CF9DE9A4-E9D2-4DDF-A02C-20474902BDF7}">
      <formula1>"0, -6, N/A"</formula1>
    </dataValidation>
    <dataValidation type="list" allowBlank="1" showInputMessage="1" showErrorMessage="1" sqref="I69" xr:uid="{95CA8DD7-95C9-4DD3-A06A-AE59255118CC}">
      <formula1>"0,-10"</formula1>
    </dataValidation>
    <dataValidation type="list" allowBlank="1" showInputMessage="1" showErrorMessage="1" sqref="I19:I20" xr:uid="{7BD15A7F-4FCB-4D83-832F-2D7B49F09B76}">
      <formula1>"5, 3, 0"</formula1>
    </dataValidation>
    <dataValidation type="list" allowBlank="1" showInputMessage="1" showErrorMessage="1" sqref="I26" xr:uid="{698FF182-CFA9-4104-BA96-651C9984F37B}">
      <formula1>"3, 0, N/A"</formula1>
    </dataValidation>
    <dataValidation type="list" allowBlank="1" showInputMessage="1" showErrorMessage="1" sqref="I27" xr:uid="{24933A4A-C6A0-4D23-9F7A-EB493CADECEF}">
      <formula1>"3,1, 0, N/A"</formula1>
    </dataValidation>
    <dataValidation type="list" allowBlank="1" showInputMessage="1" showErrorMessage="1" sqref="I22:I25" xr:uid="{59EEF9FA-5D5B-4F7E-A919-C48BABB405B8}">
      <formula1>"4, 2, 0 "</formula1>
    </dataValidation>
    <dataValidation type="list" allowBlank="1" showInputMessage="1" showErrorMessage="1" sqref="I21" xr:uid="{71A24A0D-DBD6-4D94-854B-2EFA92D3B92C}">
      <formula1>"6, 0"</formula1>
    </dataValidation>
    <dataValidation type="list" operator="lessThan" allowBlank="1" showInputMessage="1" showErrorMessage="1" sqref="I73:I74" xr:uid="{B99AFCB2-BC4B-4372-96B2-0C448C69D6D4}">
      <formula1>"1,0"</formula1>
    </dataValidation>
    <dataValidation type="list" allowBlank="1" showInputMessage="1" showErrorMessage="1" sqref="I50:I51 I55:I56" xr:uid="{FB96DA3C-4C84-4387-9E14-8CA975A58FF9}">
      <formula1>" 3, 0"</formula1>
    </dataValidation>
    <dataValidation type="list" allowBlank="1" showInputMessage="1" showErrorMessage="1" sqref="I52:I54" xr:uid="{F9F2F324-FEE5-46BC-8DD3-FB220DD66604}">
      <formula1>"3, 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BE8EB282F1A747B9D163EA05070F6C" ma:contentTypeVersion="11" ma:contentTypeDescription="Create a new document." ma:contentTypeScope="" ma:versionID="df0ce83cd8c52ab9d24e672a99619853">
  <xsd:schema xmlns:xsd="http://www.w3.org/2001/XMLSchema" xmlns:xs="http://www.w3.org/2001/XMLSchema" xmlns:p="http://schemas.microsoft.com/office/2006/metadata/properties" xmlns:ns2="94b91d8c-c787-44a8-9bc8-e264f769f723" targetNamespace="http://schemas.microsoft.com/office/2006/metadata/properties" ma:root="true" ma:fieldsID="8cbabf125f584223c9a49dcf57acf233" ns2:_="">
    <xsd:import namespace="94b91d8c-c787-44a8-9bc8-e264f769f7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91d8c-c787-44a8-9bc8-e264f769f7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0F519E-036E-4EE9-8E8A-7B6F4E0C871D}">
  <ds:schemaRefs>
    <ds:schemaRef ds:uri="http://schemas.microsoft.com/sharepoint/v3/contenttype/forms"/>
  </ds:schemaRefs>
</ds:datastoreItem>
</file>

<file path=customXml/itemProps2.xml><?xml version="1.0" encoding="utf-8"?>
<ds:datastoreItem xmlns:ds="http://schemas.openxmlformats.org/officeDocument/2006/customXml" ds:itemID="{A8ADB595-9F49-4F6E-92E9-058AD09A0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b91d8c-c787-44a8-9bc8-e264f769f7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00895-2CAA-47C0-8E01-7F711A935D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PSH Performance Monitoring</vt:lpstr>
      <vt:lpstr>RRH &amp; 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Barrett</dc:creator>
  <cp:lastModifiedBy>Natalie Rivera</cp:lastModifiedBy>
  <dcterms:created xsi:type="dcterms:W3CDTF">2021-06-07T13:10:04Z</dcterms:created>
  <dcterms:modified xsi:type="dcterms:W3CDTF">2023-07-18T17:18:25Z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0x010100C8BE8EB282F1A747B9D163EA05070F6C</vt:lpwstr>
  </property>
</Properties>
</file>